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Projects\F2020-002c Expanding Forests &amp; Finance - Financial research\Mining &amp; Money\"/>
    </mc:Choice>
  </mc:AlternateContent>
  <xr:revisionPtr revIDLastSave="0" documentId="8_{B69C9F5E-3A4F-4B23-917D-BDD2D374261D}" xr6:coauthVersionLast="47" xr6:coauthVersionMax="47" xr10:uidLastSave="{00000000-0000-0000-0000-000000000000}"/>
  <bookViews>
    <workbookView xWindow="-120" yWindow="300" windowWidth="29040" windowHeight="15420" xr2:uid="{2FA3E334-ACA9-48B0-BA5A-343A75F3F270}"/>
  </bookViews>
  <sheets>
    <sheet name="New adjusters" sheetId="1" r:id="rId1"/>
  </sheets>
  <externalReferences>
    <externalReference r:id="rId2"/>
  </externalReferences>
  <definedNames>
    <definedName name="_xlnm._FilterDatabase" localSheetId="0" hidden="1">'New adjusters'!$A$2:$L$260</definedName>
    <definedName name="_UUID_" hidden="1">847165</definedName>
    <definedName name="AdjIssuer">'[1]Adjustment %'!$D:$D</definedName>
    <definedName name="AdjPercent">'[1]Adjustment %'!$F:$F</definedName>
    <definedName name="AdjSect">'[1]Adjustment %'!$E:$E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1" i="1" l="1"/>
  <c r="G202" i="1"/>
  <c r="G203" i="1"/>
  <c r="G204" i="1"/>
  <c r="G200" i="1"/>
  <c r="H200" i="1"/>
  <c r="K259" i="1"/>
  <c r="K258" i="1"/>
  <c r="K257" i="1"/>
  <c r="K256" i="1"/>
  <c r="K255" i="1"/>
  <c r="K254" i="1"/>
  <c r="K253" i="1"/>
  <c r="K252" i="1"/>
  <c r="K251" i="1"/>
  <c r="K250" i="1"/>
  <c r="K249" i="1"/>
  <c r="K244" i="1"/>
  <c r="K245" i="1"/>
  <c r="K247" i="1"/>
  <c r="J175" i="1"/>
  <c r="I157" i="1"/>
  <c r="I158" i="1"/>
  <c r="I159" i="1"/>
  <c r="I122" i="1"/>
  <c r="I123" i="1"/>
  <c r="I124" i="1"/>
  <c r="I125" i="1"/>
  <c r="I126" i="1"/>
  <c r="I127" i="1"/>
  <c r="I160" i="1"/>
  <c r="I161" i="1"/>
  <c r="I162" i="1"/>
  <c r="I163" i="1"/>
  <c r="I164" i="1"/>
  <c r="I128" i="1"/>
  <c r="I129" i="1"/>
  <c r="I130" i="1"/>
  <c r="I131" i="1"/>
  <c r="I132" i="1"/>
  <c r="I133" i="1"/>
  <c r="I134" i="1"/>
  <c r="I165" i="1"/>
  <c r="I135" i="1"/>
  <c r="I136" i="1"/>
  <c r="I166" i="1"/>
  <c r="I167" i="1"/>
  <c r="I137" i="1"/>
  <c r="I138" i="1"/>
  <c r="I139" i="1"/>
  <c r="I140" i="1"/>
  <c r="I141" i="1"/>
  <c r="I142" i="1"/>
  <c r="I143" i="1"/>
  <c r="I144" i="1"/>
  <c r="I145" i="1"/>
  <c r="I146" i="1"/>
  <c r="I147" i="1"/>
  <c r="I148" i="1"/>
  <c r="I149" i="1"/>
  <c r="I150" i="1"/>
  <c r="I151" i="1"/>
  <c r="I168" i="1"/>
  <c r="I169" i="1"/>
  <c r="I152" i="1"/>
  <c r="I153" i="1"/>
  <c r="I170" i="1"/>
  <c r="I154" i="1"/>
  <c r="I121" i="1"/>
  <c r="I119" i="1"/>
  <c r="I155" i="1"/>
  <c r="I156" i="1"/>
  <c r="I120" i="1"/>
  <c r="H258" i="1" l="1"/>
  <c r="H254" i="1"/>
  <c r="H252" i="1"/>
  <c r="H250" i="1"/>
  <c r="K248" i="1"/>
  <c r="H248" i="1"/>
  <c r="K246" i="1"/>
  <c r="H246" i="1"/>
  <c r="H236" i="1"/>
  <c r="H235" i="1"/>
  <c r="H234" i="1"/>
  <c r="H204" i="1"/>
  <c r="H203" i="1"/>
  <c r="H202" i="1"/>
  <c r="H201" i="1"/>
  <c r="J199" i="1"/>
  <c r="J198" i="1"/>
  <c r="J197" i="1"/>
  <c r="J196" i="1"/>
  <c r="J195" i="1"/>
  <c r="J194" i="1"/>
  <c r="J193" i="1"/>
  <c r="J180" i="1"/>
  <c r="J179" i="1"/>
  <c r="J178" i="1"/>
  <c r="J177" i="1"/>
  <c r="J176" i="1"/>
  <c r="I174" i="1"/>
  <c r="I173" i="1"/>
  <c r="I172" i="1"/>
  <c r="I171" i="1"/>
  <c r="K109" i="1"/>
  <c r="K108" i="1"/>
  <c r="K107" i="1"/>
  <c r="K106" i="1"/>
  <c r="K105" i="1"/>
  <c r="K104" i="1"/>
  <c r="I103" i="1"/>
  <c r="I102" i="1"/>
  <c r="I101" i="1"/>
  <c r="I100" i="1"/>
  <c r="I99" i="1"/>
  <c r="I98" i="1"/>
  <c r="I97" i="1"/>
  <c r="I96" i="1"/>
  <c r="I95" i="1"/>
  <c r="I94" i="1"/>
  <c r="I93" i="1"/>
</calcChain>
</file>

<file path=xl/sharedStrings.xml><?xml version="1.0" encoding="utf-8"?>
<sst xmlns="http://schemas.openxmlformats.org/spreadsheetml/2006/main" count="1969" uniqueCount="221">
  <si>
    <t>Mining</t>
  </si>
  <si>
    <t>Scope?</t>
  </si>
  <si>
    <t>Group</t>
  </si>
  <si>
    <t>Borrower/Issuer Name</t>
  </si>
  <si>
    <t>Year</t>
  </si>
  <si>
    <t>Source</t>
  </si>
  <si>
    <t>Note</t>
  </si>
  <si>
    <t>Segment total</t>
  </si>
  <si>
    <t>Brazil</t>
  </si>
  <si>
    <t>DRC</t>
  </si>
  <si>
    <t>Ghana</t>
  </si>
  <si>
    <t>Indonesia</t>
  </si>
  <si>
    <t>Forest-risk country total</t>
  </si>
  <si>
    <t>Adaro Energy</t>
  </si>
  <si>
    <t>Acquisition of 80% in Kestrel Coal Mine</t>
  </si>
  <si>
    <t>This a mine.</t>
  </si>
  <si>
    <t>-</t>
  </si>
  <si>
    <t>Adaro Energy Tbk PT</t>
  </si>
  <si>
    <r>
      <t xml:space="preserve">Adaro Energy (2021, April), </t>
    </r>
    <r>
      <rPr>
        <i/>
        <sz val="10"/>
        <color theme="1"/>
        <rFont val="Roboto"/>
      </rPr>
      <t>Annual Report 2020</t>
    </r>
    <r>
      <rPr>
        <sz val="10"/>
        <color theme="1"/>
        <rFont val="Roboto"/>
      </rPr>
      <t>, p. 388.</t>
    </r>
  </si>
  <si>
    <t>Adaro Energy has four operating segments: Coal mining and trading; Mining services; Logistics, and; Others. Mining adjuster based on segments assets of all excluding Others. Adaro Energy only operates in Indonesia.</t>
  </si>
  <si>
    <t>Adaro Indonesia PT</t>
  </si>
  <si>
    <r>
      <t xml:space="preserve">Adaro Energy (2021, April), </t>
    </r>
    <r>
      <rPr>
        <i/>
        <sz val="10"/>
        <color theme="1"/>
        <rFont val="Roboto"/>
      </rPr>
      <t>Annual Report 2020</t>
    </r>
    <r>
      <rPr>
        <sz val="10"/>
        <color theme="1"/>
        <rFont val="Roboto"/>
      </rPr>
      <t>, p. 48.</t>
    </r>
  </si>
  <si>
    <t>Coal mining subsidiary.</t>
  </si>
  <si>
    <t>Central Java Coal-Fired Power Plant (2000MW) PPP</t>
  </si>
  <si>
    <t>Coal-fired power plant. Not mining.</t>
  </si>
  <si>
    <t>KalSel Coal-Fired Power Plant (200MW) IPP</t>
  </si>
  <si>
    <t>PT Bhimasena Power Indonesia</t>
  </si>
  <si>
    <t>Coal power subsidiary. Not mining.</t>
  </si>
  <si>
    <t>PT Tanjung Power Indonesia</t>
  </si>
  <si>
    <t>SIS</t>
  </si>
  <si>
    <t>Mining service company.</t>
  </si>
  <si>
    <t>Alphamin Resources</t>
  </si>
  <si>
    <t>Alphamin Resources Corp</t>
  </si>
  <si>
    <r>
      <t xml:space="preserve">Alphamin Resources (2021, March), </t>
    </r>
    <r>
      <rPr>
        <i/>
        <sz val="10"/>
        <color theme="1"/>
        <rFont val="Roboto"/>
      </rPr>
      <t>Annual Report 2020</t>
    </r>
    <r>
      <rPr>
        <sz val="10"/>
        <color theme="1"/>
        <rFont val="Roboto"/>
      </rPr>
      <t>, p. 51.</t>
    </r>
  </si>
  <si>
    <t>"The Company considers its business to consist of one reportable operating segment, being the extraction and sale of tin from its Bisie tin mine.'</t>
  </si>
  <si>
    <t>Bisie Tin Deposit</t>
  </si>
  <si>
    <t xml:space="preserve">AngloGold Ashanti </t>
  </si>
  <si>
    <t>ANGLOGOLD ASHANTI HLDGS PLC</t>
  </si>
  <si>
    <r>
      <t xml:space="preserve">AngloGold Ashanti (2021, March), </t>
    </r>
    <r>
      <rPr>
        <i/>
        <sz val="10"/>
        <color theme="1"/>
        <rFont val="Roboto"/>
      </rPr>
      <t>2020 Annual Financial Statements</t>
    </r>
    <r>
      <rPr>
        <sz val="10"/>
        <color theme="1"/>
        <rFont val="Roboto"/>
      </rPr>
      <t>, p. 46-47.</t>
    </r>
  </si>
  <si>
    <t>"The group produces gold as its primary product and does not have distinct divisional segments in terms of principal business activity, but manages its business on the basis of different geographic segments (including equity accounted joint venture investments)." Mining adjuster based on DRC proportion of non-current assets.</t>
  </si>
  <si>
    <t>AngloGold Ashanti Holdings PLC</t>
  </si>
  <si>
    <t>AngloGold Ashanti Ltd</t>
  </si>
  <si>
    <r>
      <t xml:space="preserve">AngloGold Ashanti (2019, March), </t>
    </r>
    <r>
      <rPr>
        <i/>
        <sz val="10"/>
        <color theme="1"/>
        <rFont val="Roboto"/>
      </rPr>
      <t>2018 Annual Financial Statements</t>
    </r>
    <r>
      <rPr>
        <sz val="10"/>
        <color theme="1"/>
        <rFont val="Roboto"/>
      </rPr>
      <t>, p. 41-43.</t>
    </r>
  </si>
  <si>
    <t>Geita Gold Mining Ltd</t>
  </si>
  <si>
    <r>
      <t xml:space="preserve">AngloGold Ashanti (2019, March), </t>
    </r>
    <r>
      <rPr>
        <i/>
        <sz val="10"/>
        <color theme="1" tint="0.34998626667073579"/>
        <rFont val="Roboto"/>
      </rPr>
      <t>2018 Annual Financial Statements</t>
    </r>
    <r>
      <rPr>
        <sz val="10"/>
        <color theme="1" tint="0.34998626667073579"/>
        <rFont val="Roboto"/>
      </rPr>
      <t>, p. 60.</t>
    </r>
  </si>
  <si>
    <t>Mine in Tanzania</t>
  </si>
  <si>
    <t>Barrick</t>
  </si>
  <si>
    <t>Barrick Gold Corp</t>
  </si>
  <si>
    <r>
      <t xml:space="preserve">Barrick (2019, March), </t>
    </r>
    <r>
      <rPr>
        <i/>
        <sz val="10"/>
        <color theme="1"/>
        <rFont val="Roboto"/>
      </rPr>
      <t>Annual Report 2018: The New Value Champion</t>
    </r>
    <r>
      <rPr>
        <sz val="10"/>
        <color theme="1"/>
        <rFont val="Roboto"/>
      </rPr>
      <t>, p. 23.</t>
    </r>
  </si>
  <si>
    <t>Kibali mine was added in 2019.</t>
  </si>
  <si>
    <r>
      <t xml:space="preserve">Barrick (2021, March), </t>
    </r>
    <r>
      <rPr>
        <i/>
        <sz val="10"/>
        <color theme="1"/>
        <rFont val="Roboto"/>
      </rPr>
      <t>Annual Report 2020: Mining for a New World</t>
    </r>
    <r>
      <rPr>
        <sz val="10"/>
        <color theme="1"/>
        <rFont val="Roboto"/>
      </rPr>
      <t>, p. 186.</t>
    </r>
  </si>
  <si>
    <t>Barrick is a pure play mining company with 18 minesites. Segment adjuster is based on non-current assets in DRC.</t>
  </si>
  <si>
    <t>BARRICK GOLD CORPORATION</t>
  </si>
  <si>
    <t>BARRICK GOLD FINANCE CO</t>
  </si>
  <si>
    <t>BARRICK NORTH AMER FIN LLC</t>
  </si>
  <si>
    <t>North America mining</t>
  </si>
  <si>
    <t>BARRICK PD AUSTRALIA FIN PTY LTD</t>
  </si>
  <si>
    <t>Australia mining</t>
  </si>
  <si>
    <t>Getchell Gold Corp (Placer Dome Inc)</t>
  </si>
  <si>
    <t>Philippines</t>
  </si>
  <si>
    <t>Belo Sun</t>
  </si>
  <si>
    <t>Belo Sun Mining Corp</t>
  </si>
  <si>
    <r>
      <t xml:space="preserve">Belo Sun Mining (2021, March), </t>
    </r>
    <r>
      <rPr>
        <i/>
        <sz val="10"/>
        <color theme="1"/>
        <rFont val="Roboto"/>
      </rPr>
      <t>Annual Information Form for the year-ended December 31, 2020</t>
    </r>
    <r>
      <rPr>
        <sz val="10"/>
        <color theme="1"/>
        <rFont val="Roboto"/>
      </rPr>
      <t>, p. 7.</t>
    </r>
  </si>
  <si>
    <t>"Belo Sun is a Canadian-based mineral exploration and development company focused on gold in Brazil."</t>
  </si>
  <si>
    <t>Yes</t>
  </si>
  <si>
    <t>Bumi Resources</t>
  </si>
  <si>
    <t>Bumi Resources Tbk Pt</t>
  </si>
  <si>
    <r>
      <t xml:space="preserve">Bumi Resources (2020, June), </t>
    </r>
    <r>
      <rPr>
        <i/>
        <sz val="10"/>
        <color theme="1"/>
        <rFont val="Roboto"/>
      </rPr>
      <t>2019 Annual Report</t>
    </r>
    <r>
      <rPr>
        <sz val="10"/>
        <color theme="1"/>
        <rFont val="Roboto"/>
      </rPr>
      <t>, p. 540-542.</t>
    </r>
  </si>
  <si>
    <t>"The Group classifies its products and services into five (5) core business segments: holding company, coal, services, oil and gas, and gold." However, in the annual report, only Coal and Services are split. Therefore, adjuster is set at 100% as it can be assumed that the other segmetns are not (yet) material.</t>
  </si>
  <si>
    <t>Bumi Resources Tbk PT</t>
  </si>
  <si>
    <t>China Molybdenum</t>
  </si>
  <si>
    <t>China Molybdenum Co Ltd</t>
  </si>
  <si>
    <r>
      <t xml:space="preserve">China Molybdenum (2021, March), </t>
    </r>
    <r>
      <rPr>
        <i/>
        <sz val="10"/>
        <color theme="1"/>
        <rFont val="Roboto"/>
      </rPr>
      <t>2020 Annual Report</t>
    </r>
    <r>
      <rPr>
        <sz val="10"/>
        <color theme="1"/>
        <rFont val="Roboto"/>
      </rPr>
      <t>, p. 34.</t>
    </r>
  </si>
  <si>
    <t>China Molybdenum is a mining, and mineral processing company. DRC adjuster is based on contributions to revenue.</t>
  </si>
  <si>
    <t>CMOC</t>
  </si>
  <si>
    <t>CMOC CAPITAL LIMITED</t>
  </si>
  <si>
    <t>CMOC DRC Ltd</t>
  </si>
  <si>
    <t>CMOC Ltd</t>
  </si>
  <si>
    <t>CMOC Luxembourg SARL</t>
  </si>
  <si>
    <t>Freeport McMoRan</t>
  </si>
  <si>
    <t>FREEPORT MCMORAN COPPER &amp; GOLD INC</t>
  </si>
  <si>
    <t>Freeport-McMoRan (2021, January), Form 10-K 2020, p. 76, 103.</t>
  </si>
  <si>
    <t>Freeport-McMoRan is a pure play mining company. Indonesia mining adjuster based on contributions to revenue.</t>
  </si>
  <si>
    <t>Freeport-McMoRan Inc</t>
  </si>
  <si>
    <t>Glencore</t>
  </si>
  <si>
    <t>ALESAT Combustiveis SA</t>
  </si>
  <si>
    <t>Glencore Agriculture BV</t>
  </si>
  <si>
    <t>Glencore Agriculture’s activities are centered around grains, oilseeds, meals, vegetable oils, biofuel, sugar and cotton (AR19, p3). You could see this as 7 segments. Within oil seeds 1/4 is estimated to be soy. I.e. 1/7*1/4.</t>
  </si>
  <si>
    <t>Glencore Agriculture Pty</t>
  </si>
  <si>
    <t>Glencore Energy UK Ltd</t>
  </si>
  <si>
    <t>Glencore Finance (Europe) Ltd</t>
  </si>
  <si>
    <r>
      <t xml:space="preserve">Glencore (2021, March), </t>
    </r>
    <r>
      <rPr>
        <i/>
        <sz val="10"/>
        <color theme="1"/>
        <rFont val="Roboto"/>
      </rPr>
      <t>Annual Report 2020</t>
    </r>
    <r>
      <rPr>
        <sz val="10"/>
        <color theme="1"/>
        <rFont val="Roboto"/>
      </rPr>
      <t>, p. 158.</t>
    </r>
  </si>
  <si>
    <t>Glencore is primarily a mining and commodity trading company. Mining in DRC is proportion of total non-current assets.</t>
  </si>
  <si>
    <t>Glencore Finance (Europe) SA</t>
  </si>
  <si>
    <t>Glencore Funding Llc</t>
  </si>
  <si>
    <t>GLENCORE FUNDING LLC</t>
  </si>
  <si>
    <t>Glencore International AG</t>
  </si>
  <si>
    <t>Glencore PLC</t>
  </si>
  <si>
    <t>Glencore PLC-CSA Mines</t>
  </si>
  <si>
    <t xml:space="preserve">Glencore International </t>
  </si>
  <si>
    <t>GLENCORE CAPITAL</t>
  </si>
  <si>
    <t>Glencore Capital Finance Designated Activity Co</t>
  </si>
  <si>
    <t xml:space="preserve">Gold Fields (ZA) </t>
  </si>
  <si>
    <t>Gold Fields La Cima SA</t>
  </si>
  <si>
    <t>Gold Fields Ltd</t>
  </si>
  <si>
    <r>
      <t>Gold Fields South Africa (2021, March)</t>
    </r>
    <r>
      <rPr>
        <i/>
        <sz val="10"/>
        <color theme="1"/>
        <rFont val="Roboto"/>
      </rPr>
      <t>, Annual Report 2020</t>
    </r>
    <r>
      <rPr>
        <sz val="10"/>
        <color theme="1"/>
        <rFont val="Roboto"/>
      </rPr>
      <t>, p. 117.</t>
    </r>
  </si>
  <si>
    <t>Gold Fields is an extractive company. Ghana adjuster based on capital expenditures proportion of total.</t>
  </si>
  <si>
    <t>GOLD FIELDS OROGEN HLDG BVI LTD</t>
  </si>
  <si>
    <t>Newmont Mining</t>
  </si>
  <si>
    <t>Newmont Corp</t>
  </si>
  <si>
    <r>
      <t xml:space="preserve">Newmont Mining (2021, March), </t>
    </r>
    <r>
      <rPr>
        <i/>
        <sz val="10"/>
        <color theme="1"/>
        <rFont val="Roboto"/>
      </rPr>
      <t>2020 Annual Report: Focused on Value, Driven by Purpose</t>
    </r>
    <r>
      <rPr>
        <sz val="10"/>
        <color theme="1"/>
        <rFont val="Roboto"/>
      </rPr>
      <t>, p. 124.</t>
    </r>
  </si>
  <si>
    <t>Pure play mining company. Mining in Ghana assets proportion of total.</t>
  </si>
  <si>
    <t>Newmont Corporation</t>
  </si>
  <si>
    <t>Newmont Goldcorp Corp</t>
  </si>
  <si>
    <r>
      <t xml:space="preserve">Newmont Mining (2021, March), </t>
    </r>
    <r>
      <rPr>
        <i/>
        <sz val="10"/>
        <color theme="1"/>
        <rFont val="Roboto"/>
      </rPr>
      <t>2020 Annual Report: Focused on Value, Driven by Purpose</t>
    </r>
    <r>
      <rPr>
        <sz val="10"/>
        <color theme="1"/>
        <rFont val="Roboto"/>
      </rPr>
      <t>, p. 125.</t>
    </r>
  </si>
  <si>
    <t>Newmont Mining Corp</t>
  </si>
  <si>
    <r>
      <t xml:space="preserve">Newmont Mining (2021, March), </t>
    </r>
    <r>
      <rPr>
        <i/>
        <sz val="10"/>
        <color theme="1"/>
        <rFont val="Roboto"/>
      </rPr>
      <t>2020 Annual Report: Focused on Value, Driven by Purpose</t>
    </r>
    <r>
      <rPr>
        <sz val="10"/>
        <color theme="1"/>
        <rFont val="Roboto"/>
      </rPr>
      <t>, p. 126.</t>
    </r>
  </si>
  <si>
    <t>NEWMONT MINING CORP</t>
  </si>
  <si>
    <t xml:space="preserve">Norsk Hydro </t>
  </si>
  <si>
    <t>NORSK HYDRO A S</t>
  </si>
  <si>
    <r>
      <t>Norsk Hydro ()</t>
    </r>
    <r>
      <rPr>
        <i/>
        <sz val="10"/>
        <color theme="1"/>
        <rFont val="Roboto"/>
      </rPr>
      <t>, fd</t>
    </r>
    <r>
      <rPr>
        <sz val="10"/>
        <color theme="1"/>
        <rFont val="Roboto"/>
      </rPr>
      <t>, p. 289.</t>
    </r>
  </si>
  <si>
    <t>Norsk Hydro has 6 operating segments. Brazilian mining adjuster is based on revenues from mining operations and holding companies in Brazil as a proportion of total revenues.</t>
  </si>
  <si>
    <t>Norsk Hydro ASA</t>
  </si>
  <si>
    <t>NORSK HYDRO ASA</t>
  </si>
  <si>
    <t xml:space="preserve">PT. Indonesia Asahan Aluminium </t>
  </si>
  <si>
    <t>PT Aneka Tambang Tbk</t>
  </si>
  <si>
    <r>
      <t>PT Indonesia Asahan Aluminium (2020, September)</t>
    </r>
    <r>
      <rPr>
        <sz val="10"/>
        <color theme="1"/>
        <rFont val="Roboto"/>
      </rPr>
      <t xml:space="preserve">, </t>
    </r>
    <r>
      <rPr>
        <i/>
        <sz val="10"/>
        <color theme="1"/>
        <rFont val="Roboto"/>
      </rPr>
      <t>2019 Annual Report</t>
    </r>
    <r>
      <rPr>
        <sz val="10"/>
        <color theme="1"/>
        <rFont val="Roboto"/>
      </rPr>
      <t>, p. 120.</t>
    </r>
  </si>
  <si>
    <t>The company is a pure play mining company active in multiple minerals.</t>
  </si>
  <si>
    <t>PT Indonesia Asahan Aluminium</t>
  </si>
  <si>
    <t>PT Indonesia Asahan Aluminium (Persero)</t>
  </si>
  <si>
    <t>PT INDONESIA ASAHAN ALUMINIUM (PERSERO)</t>
  </si>
  <si>
    <t>PT INDONESIA ASAHAN ALUMINIUM PERSERO</t>
  </si>
  <si>
    <t xml:space="preserve">Rio Tinto </t>
  </si>
  <si>
    <t>RIO TINTO FINANCE LTD</t>
  </si>
  <si>
    <t>In sufficient indicators in financial reports. Figures for Brazil is a conservative estimate.</t>
  </si>
  <si>
    <t>RIO TINTO FINANCE PLC</t>
  </si>
  <si>
    <t>Rio Tinto PLC</t>
  </si>
  <si>
    <t xml:space="preserve">South 32 </t>
  </si>
  <si>
    <t>South32 Ltd</t>
  </si>
  <si>
    <r>
      <t xml:space="preserve">South32 (2020, September), </t>
    </r>
    <r>
      <rPr>
        <i/>
        <sz val="10"/>
        <color theme="1"/>
        <rFont val="Roboto"/>
      </rPr>
      <t>Annual Report 2020</t>
    </r>
    <r>
      <rPr>
        <sz val="10"/>
        <color theme="1"/>
        <rFont val="Roboto"/>
      </rPr>
      <t>, p. 41.</t>
    </r>
  </si>
  <si>
    <t>South32 is a pureplay mining company. Brazilian adjuster based on contribution to revenues.</t>
  </si>
  <si>
    <t>Vale</t>
  </si>
  <si>
    <t>SAMARCO MINERACAO S A</t>
  </si>
  <si>
    <t>Only operates in Brazil</t>
  </si>
  <si>
    <t>SAMARCO MINERACAO SA</t>
  </si>
  <si>
    <t>VALE S A</t>
  </si>
  <si>
    <r>
      <t xml:space="preserve">Vale (2021, March), </t>
    </r>
    <r>
      <rPr>
        <i/>
        <sz val="10"/>
        <color theme="1"/>
        <rFont val="Roboto"/>
      </rPr>
      <t>2020 Annual Report - Form 20-F</t>
    </r>
    <r>
      <rPr>
        <sz val="10"/>
        <color theme="1"/>
        <rFont val="Roboto"/>
      </rPr>
      <t>, p. F-23.</t>
    </r>
  </si>
  <si>
    <t>Vale is a pure play mining company. Adjuster based on geographic assets.</t>
  </si>
  <si>
    <t>Vale SA</t>
  </si>
  <si>
    <t>VALE SA, RIO DE JANEIRO</t>
  </si>
  <si>
    <t>Anglo American</t>
  </si>
  <si>
    <t>BHP Group</t>
  </si>
  <si>
    <t>Brazil Potash</t>
  </si>
  <si>
    <t xml:space="preserve">Glencore </t>
  </si>
  <si>
    <t>Minsur</t>
  </si>
  <si>
    <t>Serabi Gold</t>
  </si>
  <si>
    <t>Anglo American Capital</t>
  </si>
  <si>
    <t>Anglo American Capital PLC</t>
  </si>
  <si>
    <t>Anglo American Capital Plc</t>
  </si>
  <si>
    <t>Anglo American Capital Plc, London</t>
  </si>
  <si>
    <t>Anglo American PLC</t>
  </si>
  <si>
    <t>Anglo Amern Cap Plc</t>
  </si>
  <si>
    <t>Anglogold Ashanti Hldgs Plc</t>
  </si>
  <si>
    <t>Bhp Billiton Fin Ltd</t>
  </si>
  <si>
    <t>Bhp Billiton Finance (Usa) Ltd, Melbourne Vic</t>
  </si>
  <si>
    <t>Bhp Billiton Finance Ltd</t>
  </si>
  <si>
    <t>Bhp Billiton Finance Ltd, Melbourne Vic</t>
  </si>
  <si>
    <t>Bhp Billiton Finance Usa Ltd</t>
  </si>
  <si>
    <t>Bhp Finance Ltd</t>
  </si>
  <si>
    <t>BHP Group Ltd</t>
  </si>
  <si>
    <t>BHP Group PLC</t>
  </si>
  <si>
    <t>Glencore Capital</t>
  </si>
  <si>
    <t>Glencore Funding</t>
  </si>
  <si>
    <t>Glencore Finance (Europe) Limited</t>
  </si>
  <si>
    <t>Glencore Finance (Europe) Sa (Luxembourg)</t>
  </si>
  <si>
    <t>Glencore Finance (Europe) Sa, Luxembourg</t>
  </si>
  <si>
    <t>Minera Taboca</t>
  </si>
  <si>
    <t>Minsur S A</t>
  </si>
  <si>
    <t>Minsur SA</t>
  </si>
  <si>
    <t>Minsur Sa Minsur</t>
  </si>
  <si>
    <t>Rio Tinto Fin Usa Plc</t>
  </si>
  <si>
    <t>Rio Tinto Finance (USA) Ltd</t>
  </si>
  <si>
    <t>Rio Tinto Finance Ltd</t>
  </si>
  <si>
    <t>Rio Tinto Finance Plc</t>
  </si>
  <si>
    <t>Rio Tinto Finance Usa Ltd</t>
  </si>
  <si>
    <t>Serabi Gold PLC</t>
  </si>
  <si>
    <t>Samarco Mineracao S A</t>
  </si>
  <si>
    <t>Samarco Mineracao Sa</t>
  </si>
  <si>
    <t>Vale S A</t>
  </si>
  <si>
    <t>Vale Sa, Rio De Janeiro</t>
  </si>
  <si>
    <t>Anglo American is primarily a mining and commodity trading company. Mining in Brazil is proportion of total non-current assets.</t>
  </si>
  <si>
    <t>The group produces gold as its primary product and does not have distinct divisional segments in terms of principal business activity, but manages its business on the basis of different geographic segments (including equity accounted joint venture investments). Mining adjuster based on Brazil proportion of non-current assets.</t>
  </si>
  <si>
    <t>Belo Sun is a Canadian-based mineral exploration and development company focused on gold in Brazil.</t>
  </si>
  <si>
    <t>BHP Group is active in mining, metals and petroleum. The Brazil adjuster is based on the total assets of Samarco, the Brazilian subsidiary of BHP, out of total assets. 2020 data.</t>
  </si>
  <si>
    <t>BHP Group (2020, September), Annual Report 2020, p. 173 ; Samarco (2021, May), Message from management, independent auditors' report and financial statements as of December 31, 2020, p. 11</t>
  </si>
  <si>
    <t>BHP Group is active in mining, metals and petroleum. The Brazil adjuster is based on the total assets of Samarco, the Brazilian subsidiary of BHP, out of total assets.</t>
  </si>
  <si>
    <t>BHP Group (2019, September), Annual Report 2019, p. 171 ; Samarco (2020, April), Message from management, independent auditors' report and financial statements as of December 31, 2019, p. 13</t>
  </si>
  <si>
    <t>Potassio do Brasil Ltda is a mining company primarily engaged in the exploration and development of potash properties in the state of Amazonas, Brazil.</t>
  </si>
  <si>
    <t>Alesat Combustiveis SA located in Brazil is a fuel distributor.</t>
  </si>
  <si>
    <t>Glencore is primarily a mining and commodity trading company. Insufficient data available. Figures for Brazil is a conservative estimate.</t>
  </si>
  <si>
    <t>Minera Taboca is a mining and metallurgy subsidiary operating only in Brazil.</t>
  </si>
  <si>
    <t>Taboca (n.d.), "Sobre nos", online: https://www.mtaboca.com.br/paginas/sobre-nos.aspx, viewed in September 2021</t>
  </si>
  <si>
    <t>Minsur is a Peruvian mining company active mainly in South America. The Brazil adjuster is based on net sales in Brazil.</t>
  </si>
  <si>
    <t>Minsur (2021, August), Unaudited interim consolidated financial statements as of June 30, 2021 and December 31, 2020 and for the six months periods then ended, p. 23</t>
  </si>
  <si>
    <t>Minsur (2021, March), Estados financieros consolidados condensados intermedios al 31 de diciembre de 2020 (no auditado) y 31 de diciembre de 2019 (auditado), p. 43</t>
  </si>
  <si>
    <t>Minsur (2017, March), Notes to the consolidated interim condensed financial statements (unaudited) As of 31 December 2016 p. 48</t>
  </si>
  <si>
    <t>Minsur (2018, March), Notes to the consolidated interim condensed financial statements (unaudited) As of 31 December 2017 p. 52</t>
  </si>
  <si>
    <t>Serabi is a gold mining and exploration  company focused on the evaluation and development of gold projects in Brazil</t>
  </si>
  <si>
    <t>Serabi Gold (n.d.), "Projects overview", online: https://www.serabigold.com/projects/overview/, viewed in August 2021</t>
  </si>
  <si>
    <t>iron ore mine operator in Brazil</t>
  </si>
  <si>
    <t>Anglo American (2020, March), 2019 Integrated Annual Report, p. 164.</t>
  </si>
  <si>
    <t>Anglo American (2018, March), 2017 Integrated Annual Report, p. 136.</t>
  </si>
  <si>
    <t>Anglo American (2019, March), 2018 Integrated Annual Report, p. 148.</t>
  </si>
  <si>
    <t>Anglo American (2021, March), 2020 Integrated Annual Report, p. 175.</t>
  </si>
  <si>
    <t>Anglo American (2017, March), 2016 Integrated Annual Report, p. 125.</t>
  </si>
  <si>
    <t>AngloGold Ashanti (2021, March), 2020 Annual Financial Statements, p. 46-47.</t>
  </si>
  <si>
    <t>Belo Sun Mining (2021, March), Annual Information Form for the year-ended December 31, 2020, p. 7.</t>
  </si>
  <si>
    <t>Glencore (2021, March), Annual Report 2020, p. 158; Glencore (n.d.), "World Map", online: https://www.glencore.com/world-map, viewed in August 2021.</t>
  </si>
  <si>
    <t>Vale (2021, March), 2020 Annual Report - Form 20-F, p. F-23.</t>
  </si>
  <si>
    <t>No</t>
  </si>
  <si>
    <t>! - to calculate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</si>
</sst>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roboto"/>
      <family val="2"/>
    </font>
    <font>
      <sz val="10"/>
      <color theme="1"/>
      <name val="roboto"/>
      <family val="2"/>
    </font>
    <font>
      <sz val="11"/>
      <color theme="1"/>
      <name val="Calibri"/>
      <family val="2"/>
      <scheme val="minor"/>
    </font>
    <font>
      <b/>
      <sz val="11"/>
      <color theme="0"/>
      <name val="Calibri"/>
      <family val="2"/>
      <scheme val="minor"/>
    </font>
    <font>
      <b/>
      <sz val="10"/>
      <color theme="0"/>
      <name val="Roboto"/>
    </font>
    <font>
      <i/>
      <sz val="10"/>
      <color theme="1"/>
      <name val="Roboto"/>
    </font>
    <font>
      <sz val="10"/>
      <color theme="1"/>
      <name val="Roboto"/>
    </font>
    <font>
      <sz val="10"/>
      <color theme="1" tint="0.34998626667073579"/>
      <name val="Roboto"/>
    </font>
    <font>
      <i/>
      <sz val="10"/>
      <color theme="1" tint="0.34998626667073579"/>
      <name val="Roboto"/>
    </font>
    <font>
      <sz val="10"/>
      <color theme="1"/>
      <name val="Microsoft New Tai Lue"/>
      <family val="2"/>
    </font>
  </fonts>
  <fills count="9">
    <fill>
      <patternFill patternType="none"/>
    </fill>
    <fill>
      <patternFill patternType="gray125"/>
    </fill>
    <fill>
      <patternFill patternType="solid">
        <fgColor rgb="FFFF5869"/>
        <bgColor indexed="64"/>
      </patternFill>
    </fill>
    <fill>
      <patternFill patternType="solid">
        <fgColor rgb="FF1D4D60"/>
        <bgColor theme="9"/>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s>
  <borders count="1">
    <border>
      <left/>
      <right/>
      <top/>
      <bottom/>
      <diagonal/>
    </border>
  </borders>
  <cellStyleXfs count="6">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9" fillId="0" borderId="0"/>
    <xf numFmtId="9" fontId="9" fillId="0" borderId="0" applyFont="0" applyFill="0" applyBorder="0" applyAlignment="0" applyProtection="0"/>
  </cellStyleXfs>
  <cellXfs count="12">
    <xf numFmtId="0" fontId="0" fillId="0" borderId="0" xfId="0"/>
    <xf numFmtId="0" fontId="0" fillId="2" borderId="0" xfId="0" applyFill="1"/>
    <xf numFmtId="0" fontId="3" fillId="3" borderId="0" xfId="2" applyFont="1" applyFill="1"/>
    <xf numFmtId="0" fontId="4" fillId="2" borderId="0" xfId="0" applyFont="1" applyFill="1"/>
    <xf numFmtId="0" fontId="0" fillId="5" borderId="0" xfId="0" applyFill="1"/>
    <xf numFmtId="0" fontId="0" fillId="6" borderId="0" xfId="0" applyFill="1"/>
    <xf numFmtId="0" fontId="0" fillId="7" borderId="0" xfId="0" applyFill="1"/>
    <xf numFmtId="9" fontId="0" fillId="5" borderId="0" xfId="1" applyFont="1" applyFill="1"/>
    <xf numFmtId="9" fontId="0" fillId="0" borderId="0" xfId="1" applyFont="1"/>
    <xf numFmtId="9" fontId="0" fillId="6" borderId="0" xfId="0" applyNumberFormat="1" applyFill="1"/>
    <xf numFmtId="9" fontId="0" fillId="8" borderId="0" xfId="1" applyFont="1" applyFill="1"/>
    <xf numFmtId="0" fontId="0" fillId="4" borderId="0" xfId="0" applyFill="1" applyAlignment="1">
      <alignment horizontal="center"/>
    </xf>
  </cellXfs>
  <cellStyles count="6">
    <cellStyle name="Normal" xfId="0" builtinId="0"/>
    <cellStyle name="Normal 2 6" xfId="2" xr:uid="{A9D335D7-4DC0-42B8-B7C9-8960E74E5566}"/>
    <cellStyle name="Normal 7" xfId="4" xr:uid="{D276040D-FE23-479C-ACD2-A25D389227F8}"/>
    <cellStyle name="Percent" xfId="1" builtinId="5"/>
    <cellStyle name="Percent 2" xfId="3" xr:uid="{70E90A54-E713-4861-AF98-D204730CC68A}"/>
    <cellStyle name="Percent 3 2" xfId="5" xr:uid="{F778C259-EB7C-481E-A0B9-6FB9D32740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rd\Documents\2016-31%20Update%20and%20expansion%20financing%20of%20tropical%20forest%20commodities%20in%20SEAsia%20RAN\Financial%20data%20collection\Palm%20oil,%20timber,%20p&amp;p,%20rubber%20-%20last%20update%201504%20-%20ww%20ad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companies"/>
      <sheetName val="Tickers"/>
      <sheetName val="Deals"/>
      <sheetName val="Relevant subs-countries"/>
      <sheetName val="Adjustment %"/>
      <sheetName val="Financiers list"/>
    </sheetNames>
    <sheetDataSet>
      <sheetData sheetId="0" refreshError="1"/>
      <sheetData sheetId="1" refreshError="1"/>
      <sheetData sheetId="2" refreshError="1"/>
      <sheetData sheetId="3" refreshError="1"/>
      <sheetData sheetId="4">
        <row r="2">
          <cell r="D2" t="str">
            <v>Issuer Name</v>
          </cell>
          <cell r="E2" t="str">
            <v>Sector</v>
          </cell>
          <cell r="F2" t="str">
            <v>%</v>
          </cell>
        </row>
        <row r="3">
          <cell r="D3" t="str">
            <v>Amalan Pelita Pasai</v>
          </cell>
          <cell r="E3" t="str">
            <v>Palm oil</v>
          </cell>
          <cell r="F3">
            <v>0.9465233109535659</v>
          </cell>
        </row>
        <row r="4">
          <cell r="D4" t="str">
            <v>Perspective Lane</v>
          </cell>
          <cell r="E4" t="str">
            <v>Palm oil</v>
          </cell>
          <cell r="F4">
            <v>0.9465233109535659</v>
          </cell>
        </row>
        <row r="5">
          <cell r="D5" t="str">
            <v>Tradewinds Plantation</v>
          </cell>
          <cell r="E5" t="str">
            <v>Palm oil</v>
          </cell>
          <cell r="F5">
            <v>0.9465233109535659</v>
          </cell>
        </row>
        <row r="6">
          <cell r="D6" t="str">
            <v>Tradewinds Plantation Capital</v>
          </cell>
          <cell r="E6" t="str">
            <v>Palm oil</v>
          </cell>
          <cell r="F6">
            <v>0.9465233109535659</v>
          </cell>
        </row>
        <row r="7">
          <cell r="D7" t="str">
            <v>Tradewinds(M)Bhd</v>
          </cell>
          <cell r="E7" t="str">
            <v>Palm oil</v>
          </cell>
          <cell r="F7">
            <v>0.9465233109535659</v>
          </cell>
        </row>
        <row r="8">
          <cell r="D8" t="str">
            <v>Astra Agro Lestari Tbk PT</v>
          </cell>
          <cell r="E8" t="str">
            <v>Palm oil</v>
          </cell>
          <cell r="F8">
            <v>1</v>
          </cell>
        </row>
        <row r="9">
          <cell r="D9" t="str">
            <v>AI Finance and Agri Resources</v>
          </cell>
          <cell r="E9" t="str">
            <v>Palm oil</v>
          </cell>
          <cell r="F9">
            <v>1</v>
          </cell>
        </row>
        <row r="10">
          <cell r="D10" t="str">
            <v>Bakrie &amp; Brothers</v>
          </cell>
          <cell r="E10" t="str">
            <v>Palm oil</v>
          </cell>
          <cell r="F10">
            <v>8.2000000000000003E-2</v>
          </cell>
        </row>
        <row r="11">
          <cell r="D11" t="str">
            <v>Bakrie Indo Infrastructure</v>
          </cell>
          <cell r="E11" t="str">
            <v>Other</v>
          </cell>
          <cell r="F11">
            <v>0</v>
          </cell>
        </row>
        <row r="12">
          <cell r="D12" t="str">
            <v>Citalaras Cipta Indonesia</v>
          </cell>
          <cell r="E12" t="str">
            <v>Palm oil</v>
          </cell>
          <cell r="F12">
            <v>1</v>
          </cell>
        </row>
        <row r="13">
          <cell r="D13" t="str">
            <v>EMP International(BVI)Ltd</v>
          </cell>
          <cell r="E13" t="str">
            <v>Other</v>
          </cell>
          <cell r="F13">
            <v>0</v>
          </cell>
        </row>
        <row r="14">
          <cell r="D14" t="str">
            <v>Grahadura Leidong Prima</v>
          </cell>
          <cell r="E14" t="str">
            <v>Palm oil</v>
          </cell>
          <cell r="F14">
            <v>1</v>
          </cell>
        </row>
        <row r="15">
          <cell r="D15" t="str">
            <v>Inti Kemitraan Perdana</v>
          </cell>
          <cell r="E15" t="str">
            <v>Other</v>
          </cell>
          <cell r="F15">
            <v>0</v>
          </cell>
        </row>
        <row r="16">
          <cell r="D16" t="str">
            <v>PT Bakrie Tosanjaya(PT Bakrie)</v>
          </cell>
          <cell r="E16" t="str">
            <v>Other</v>
          </cell>
          <cell r="F16">
            <v>0</v>
          </cell>
        </row>
        <row r="17">
          <cell r="D17" t="str">
            <v>Bakrie Sumatera Plantations</v>
          </cell>
          <cell r="E17" t="str">
            <v>Palm oil</v>
          </cell>
          <cell r="F17">
            <v>0.53807428898869691</v>
          </cell>
        </row>
        <row r="18">
          <cell r="D18" t="str">
            <v>Domas Agrointi Perkasa</v>
          </cell>
          <cell r="E18" t="str">
            <v>Other</v>
          </cell>
          <cell r="F18">
            <v>0</v>
          </cell>
        </row>
        <row r="19">
          <cell r="D19" t="str">
            <v>Domas Agrointi Prima</v>
          </cell>
          <cell r="E19" t="str">
            <v>Other</v>
          </cell>
          <cell r="F19">
            <v>0</v>
          </cell>
        </row>
        <row r="20">
          <cell r="D20" t="str">
            <v>Domas Sawitinti Perdana</v>
          </cell>
          <cell r="E20" t="str">
            <v>Palm oil</v>
          </cell>
          <cell r="F20">
            <v>1</v>
          </cell>
        </row>
        <row r="21">
          <cell r="D21" t="str">
            <v>Flora Sawita Chemindo</v>
          </cell>
          <cell r="E21" t="str">
            <v>Other</v>
          </cell>
          <cell r="F21">
            <v>0</v>
          </cell>
        </row>
        <row r="22">
          <cell r="D22" t="str">
            <v>Grahadura Leidongprima</v>
          </cell>
          <cell r="E22" t="str">
            <v>Palm oil</v>
          </cell>
          <cell r="F22">
            <v>1</v>
          </cell>
        </row>
        <row r="23">
          <cell r="D23" t="str">
            <v>Monrad Intan Barakat</v>
          </cell>
          <cell r="E23" t="str">
            <v>Palm oil</v>
          </cell>
          <cell r="F23">
            <v>1</v>
          </cell>
        </row>
        <row r="24">
          <cell r="D24" t="str">
            <v>Barito Pacific</v>
          </cell>
          <cell r="E24" t="str">
            <v>Palm oil</v>
          </cell>
          <cell r="F24">
            <v>0.93111206694710369</v>
          </cell>
        </row>
        <row r="25">
          <cell r="D25" t="str">
            <v>Barito Pacific</v>
          </cell>
          <cell r="E25" t="str">
            <v>Timber</v>
          </cell>
          <cell r="F25">
            <v>7.7367469831974553E-2</v>
          </cell>
        </row>
        <row r="26">
          <cell r="E26" t="str">
            <v>Palm oil</v>
          </cell>
          <cell r="F26">
            <v>0.93111206694710369</v>
          </cell>
        </row>
        <row r="27">
          <cell r="E27" t="str">
            <v>Timber</v>
          </cell>
          <cell r="F27">
            <v>7.7367469831974553E-2</v>
          </cell>
        </row>
        <row r="28">
          <cell r="D28" t="str">
            <v>Royal Indo Mandiri PT</v>
          </cell>
          <cell r="E28" t="str">
            <v>Palm oil</v>
          </cell>
          <cell r="F28">
            <v>1</v>
          </cell>
        </row>
        <row r="29">
          <cell r="D29" t="str">
            <v>Batu Kawan</v>
          </cell>
          <cell r="E29" t="str">
            <v>Palm oil</v>
          </cell>
          <cell r="F29">
            <v>0.76951550363243115</v>
          </cell>
        </row>
        <row r="30">
          <cell r="D30" t="str">
            <v>Batu Kawan Bhd</v>
          </cell>
          <cell r="E30" t="str">
            <v>Palm oil</v>
          </cell>
          <cell r="F30">
            <v>0.76951550363243115</v>
          </cell>
        </row>
        <row r="31">
          <cell r="D31" t="str">
            <v>Batu Kawan Group</v>
          </cell>
          <cell r="E31" t="str">
            <v>Palm oil</v>
          </cell>
          <cell r="F31">
            <v>0.76951550363243115</v>
          </cell>
        </row>
        <row r="32">
          <cell r="D32" t="str">
            <v>Equatorial Palm Oil</v>
          </cell>
          <cell r="E32" t="str">
            <v>Palm oil</v>
          </cell>
          <cell r="F32">
            <v>1</v>
          </cell>
        </row>
        <row r="33">
          <cell r="D33" t="str">
            <v>Kuala Lumpur Kepong</v>
          </cell>
          <cell r="E33" t="str">
            <v>Palm oil</v>
          </cell>
          <cell r="F33">
            <v>0.96359483678763203</v>
          </cell>
        </row>
        <row r="34">
          <cell r="D34" t="str">
            <v>KLK Capital Resources (L) Ltd</v>
          </cell>
          <cell r="E34" t="str">
            <v>Palm oil</v>
          </cell>
          <cell r="F34">
            <v>0.96359483678763203</v>
          </cell>
        </row>
        <row r="35">
          <cell r="D35" t="str">
            <v>Kuala Lumpur Kepong Bhd</v>
          </cell>
          <cell r="E35" t="str">
            <v>Palm oil</v>
          </cell>
          <cell r="F35">
            <v>0.96359483678763203</v>
          </cell>
        </row>
        <row r="36">
          <cell r="D36" t="str">
            <v>Berjaya Corp Bhd</v>
          </cell>
          <cell r="E36" t="str">
            <v>Timber</v>
          </cell>
          <cell r="F36">
            <v>9.3276501640561546E-2</v>
          </cell>
        </row>
        <row r="37">
          <cell r="D37" t="str">
            <v>Berjaya Corporation</v>
          </cell>
          <cell r="E37" t="str">
            <v>Timber</v>
          </cell>
          <cell r="F37">
            <v>9.3276501640561546E-2</v>
          </cell>
        </row>
        <row r="38">
          <cell r="D38" t="str">
            <v>Socfin</v>
          </cell>
          <cell r="E38" t="str">
            <v>Palm oil</v>
          </cell>
          <cell r="F38">
            <v>0.462836556693212</v>
          </cell>
        </row>
        <row r="39">
          <cell r="D39" t="str">
            <v>Socfinaf</v>
          </cell>
          <cell r="E39" t="str">
            <v>Palm oil</v>
          </cell>
          <cell r="F39">
            <v>0.43306788016685632</v>
          </cell>
        </row>
        <row r="40">
          <cell r="D40" t="str">
            <v>Socfinasia</v>
          </cell>
          <cell r="E40" t="str">
            <v>Palm oil</v>
          </cell>
          <cell r="F40">
            <v>0.73230593607305949</v>
          </cell>
        </row>
        <row r="41">
          <cell r="D41" t="str">
            <v>Adhyaksa Dharmasatya</v>
          </cell>
          <cell r="E41" t="str">
            <v>Palm oil</v>
          </cell>
          <cell r="F41">
            <v>1</v>
          </cell>
        </row>
        <row r="42">
          <cell r="D42" t="str">
            <v>Bumihutani Lestari</v>
          </cell>
          <cell r="E42" t="str">
            <v>Palm oil</v>
          </cell>
          <cell r="F42">
            <v>1</v>
          </cell>
        </row>
        <row r="43">
          <cell r="D43" t="str">
            <v>Bumilanggeng Perdanatrada</v>
          </cell>
          <cell r="E43" t="str">
            <v>Palm oil</v>
          </cell>
          <cell r="F43">
            <v>1</v>
          </cell>
        </row>
        <row r="44">
          <cell r="D44" t="str">
            <v>BW Plantation Tbk PT</v>
          </cell>
          <cell r="E44" t="str">
            <v>Palm oil</v>
          </cell>
          <cell r="F44">
            <v>1</v>
          </cell>
        </row>
        <row r="45">
          <cell r="D45" t="str">
            <v>Sawit Sukses Sejahtera</v>
          </cell>
          <cell r="E45" t="str">
            <v>Palm oil</v>
          </cell>
          <cell r="F45">
            <v>1</v>
          </cell>
        </row>
        <row r="46">
          <cell r="D46" t="str">
            <v>BW Plantation</v>
          </cell>
          <cell r="E46" t="str">
            <v>Palm oil</v>
          </cell>
          <cell r="F46">
            <v>1</v>
          </cell>
        </row>
        <row r="47">
          <cell r="D47" t="str">
            <v>Cargill</v>
          </cell>
          <cell r="E47" t="str">
            <v>Palm oil</v>
          </cell>
          <cell r="F47">
            <v>0.1</v>
          </cell>
        </row>
        <row r="48">
          <cell r="D48" t="str">
            <v>Cargill Asia Pacific Treasury</v>
          </cell>
          <cell r="E48" t="str">
            <v>Palm oil</v>
          </cell>
          <cell r="F48">
            <v>0.1</v>
          </cell>
        </row>
        <row r="49">
          <cell r="D49" t="str">
            <v>Cargill Global Funding PLC</v>
          </cell>
          <cell r="E49" t="str">
            <v>Palm oil</v>
          </cell>
          <cell r="F49">
            <v>0.1</v>
          </cell>
        </row>
        <row r="50">
          <cell r="D50" t="str">
            <v>Cargill Inc</v>
          </cell>
          <cell r="E50" t="str">
            <v>Palm oil</v>
          </cell>
          <cell r="F50">
            <v>0.1</v>
          </cell>
        </row>
        <row r="51">
          <cell r="D51" t="str">
            <v>Temco LLC</v>
          </cell>
          <cell r="E51" t="str">
            <v>Palm oil</v>
          </cell>
          <cell r="F51">
            <v>0</v>
          </cell>
        </row>
        <row r="52">
          <cell r="E52" t="str">
            <v>Palm oil</v>
          </cell>
          <cell r="F52">
            <v>0.1</v>
          </cell>
        </row>
        <row r="53">
          <cell r="D53" t="str">
            <v>China Agri-Inds Hldg Ltd</v>
          </cell>
          <cell r="E53" t="str">
            <v>Palm oil</v>
          </cell>
          <cell r="F53">
            <v>3.3865067595929721E-2</v>
          </cell>
        </row>
        <row r="54">
          <cell r="D54" t="str">
            <v>China Agri-Industries</v>
          </cell>
          <cell r="E54" t="str">
            <v>Palm oil</v>
          </cell>
          <cell r="F54">
            <v>3.3865067595929721E-2</v>
          </cell>
        </row>
        <row r="55">
          <cell r="D55" t="str">
            <v>Cofco Capital Corp(Cofco)</v>
          </cell>
          <cell r="E55" t="str">
            <v>Timber</v>
          </cell>
          <cell r="F55">
            <v>1.8761507446337429E-2</v>
          </cell>
        </row>
        <row r="56">
          <cell r="D56" t="str">
            <v>COFCO Corp</v>
          </cell>
          <cell r="E56" t="str">
            <v>Timber</v>
          </cell>
          <cell r="F56">
            <v>1.8761507446337429E-2</v>
          </cell>
        </row>
        <row r="57">
          <cell r="D57" t="str">
            <v>COFCO Ltd</v>
          </cell>
          <cell r="E57" t="str">
            <v>Timber</v>
          </cell>
          <cell r="F57">
            <v>1.8761507446337429E-2</v>
          </cell>
        </row>
        <row r="58">
          <cell r="D58" t="str">
            <v>COFCO(Hong Kong)Ltd</v>
          </cell>
          <cell r="E58" t="str">
            <v>Timber</v>
          </cell>
          <cell r="F58">
            <v>1.8761507446337429E-2</v>
          </cell>
        </row>
        <row r="59">
          <cell r="D59" t="str">
            <v>Dalhoff Larsen &amp; Horneman A/S</v>
          </cell>
          <cell r="E59" t="str">
            <v>Timber</v>
          </cell>
          <cell r="F59">
            <v>1</v>
          </cell>
        </row>
        <row r="60">
          <cell r="D60" t="str">
            <v>Dalhoff Larsen &amp; Horneman Group</v>
          </cell>
          <cell r="E60" t="str">
            <v>Timber</v>
          </cell>
          <cell r="F60">
            <v>1</v>
          </cell>
        </row>
        <row r="61">
          <cell r="D61" t="str">
            <v>Dalhoff Larsen&amp;Horneman A/S</v>
          </cell>
          <cell r="E61" t="str">
            <v>Timber</v>
          </cell>
          <cell r="F61">
            <v>1</v>
          </cell>
        </row>
        <row r="62">
          <cell r="D62" t="str">
            <v>BCA</v>
          </cell>
          <cell r="E62" t="str">
            <v>Other</v>
          </cell>
          <cell r="F62">
            <v>0</v>
          </cell>
        </row>
        <row r="64">
          <cell r="D64" t="str">
            <v>Evergreen Fibreboard</v>
          </cell>
          <cell r="E64" t="str">
            <v>Timber</v>
          </cell>
          <cell r="F64">
            <v>1</v>
          </cell>
        </row>
        <row r="65">
          <cell r="D65" t="str">
            <v>Felda Global Ventures Hldgs</v>
          </cell>
          <cell r="E65" t="str">
            <v>Palm oil</v>
          </cell>
          <cell r="F65">
            <v>0.82</v>
          </cell>
        </row>
        <row r="66">
          <cell r="D66" t="str">
            <v>Felda Global Ventures</v>
          </cell>
          <cell r="E66" t="str">
            <v>Palm oil</v>
          </cell>
          <cell r="F66">
            <v>0.82</v>
          </cell>
        </row>
        <row r="67">
          <cell r="D67" t="str">
            <v>Felda Global Ventures Holdings</v>
          </cell>
          <cell r="E67" t="str">
            <v>Palm oil</v>
          </cell>
          <cell r="F67">
            <v>0.82</v>
          </cell>
        </row>
        <row r="68">
          <cell r="D68" t="str">
            <v>Asian Plantations Ltd</v>
          </cell>
          <cell r="E68" t="str">
            <v>Palm oil</v>
          </cell>
          <cell r="F68">
            <v>1</v>
          </cell>
        </row>
        <row r="69">
          <cell r="D69" t="str">
            <v>Bollore</v>
          </cell>
          <cell r="E69" t="str">
            <v>Timber</v>
          </cell>
          <cell r="F69">
            <v>0.14000000000000001</v>
          </cell>
        </row>
        <row r="70">
          <cell r="D70" t="str">
            <v>Bollore SA</v>
          </cell>
          <cell r="E70" t="str">
            <v>Timber</v>
          </cell>
          <cell r="F70">
            <v>0.14000000000000001</v>
          </cell>
        </row>
        <row r="71">
          <cell r="D71" t="str">
            <v>Bollore Group</v>
          </cell>
          <cell r="E71" t="str">
            <v>Timber</v>
          </cell>
          <cell r="F71">
            <v>0.14000000000000001</v>
          </cell>
        </row>
        <row r="72">
          <cell r="D72" t="str">
            <v>Financiere de l'Odet SA</v>
          </cell>
          <cell r="E72" t="str">
            <v>Timber</v>
          </cell>
          <cell r="F72">
            <v>0.14000000000000001</v>
          </cell>
        </row>
        <row r="73">
          <cell r="D73" t="str">
            <v>First Pacific</v>
          </cell>
          <cell r="E73" t="str">
            <v>Palm oil</v>
          </cell>
          <cell r="F73">
            <v>0.5439193083573487</v>
          </cell>
        </row>
        <row r="74">
          <cell r="D74" t="str">
            <v>FIRST PACIFIC CO LTD</v>
          </cell>
          <cell r="E74" t="str">
            <v>Palm oil</v>
          </cell>
          <cell r="F74">
            <v>0.5439193083573487</v>
          </cell>
        </row>
        <row r="75">
          <cell r="D75" t="str">
            <v>First Pacific Co Ltd</v>
          </cell>
          <cell r="E75" t="str">
            <v>Palm oil</v>
          </cell>
          <cell r="F75">
            <v>0.5439193083573487</v>
          </cell>
        </row>
        <row r="76">
          <cell r="D76" t="str">
            <v>First Pacific Company</v>
          </cell>
          <cell r="E76" t="str">
            <v>Palm oil</v>
          </cell>
          <cell r="F76">
            <v>0.5439193083573487</v>
          </cell>
        </row>
        <row r="77">
          <cell r="D77" t="str">
            <v>FP Finance Ltd</v>
          </cell>
          <cell r="E77" t="str">
            <v>Palm oil</v>
          </cell>
          <cell r="F77">
            <v>0.5439193083573487</v>
          </cell>
        </row>
        <row r="78">
          <cell r="D78" t="str">
            <v>FP Finance(2011)Ltd</v>
          </cell>
          <cell r="E78" t="str">
            <v>Palm oil</v>
          </cell>
          <cell r="F78">
            <v>0.5439193083573487</v>
          </cell>
        </row>
        <row r="79">
          <cell r="D79" t="str">
            <v>FP Finance(2013)Ltd</v>
          </cell>
          <cell r="E79" t="str">
            <v>Palm oil</v>
          </cell>
          <cell r="F79">
            <v>0.5439193083573487</v>
          </cell>
        </row>
        <row r="80">
          <cell r="D80" t="str">
            <v>FPC Finance Ltd</v>
          </cell>
          <cell r="E80" t="str">
            <v>Palm oil</v>
          </cell>
          <cell r="F80">
            <v>0.5439193083573487</v>
          </cell>
        </row>
        <row r="81">
          <cell r="D81" t="str">
            <v>FPMH Finance Ltd</v>
          </cell>
          <cell r="E81" t="str">
            <v>Palm oil</v>
          </cell>
          <cell r="F81">
            <v>0.5439193083573487</v>
          </cell>
        </row>
        <row r="82">
          <cell r="D82" t="str">
            <v>FPT Finance Ltd</v>
          </cell>
          <cell r="E82" t="str">
            <v>Palm oil</v>
          </cell>
          <cell r="F82">
            <v>0.5439193083573487</v>
          </cell>
        </row>
        <row r="83">
          <cell r="D83" t="str">
            <v>Genting</v>
          </cell>
          <cell r="E83" t="str">
            <v>Palm oil</v>
          </cell>
          <cell r="F83">
            <v>0.10480349344978167</v>
          </cell>
        </row>
        <row r="84">
          <cell r="D84" t="str">
            <v>Genting Berhard</v>
          </cell>
          <cell r="E84" t="str">
            <v>Palm oil</v>
          </cell>
          <cell r="F84">
            <v>0.10480349344978167</v>
          </cell>
        </row>
        <row r="85">
          <cell r="D85" t="str">
            <v>Genting Plantations</v>
          </cell>
          <cell r="E85" t="str">
            <v>Palm oil</v>
          </cell>
          <cell r="F85">
            <v>1</v>
          </cell>
        </row>
        <row r="86">
          <cell r="D86" t="str">
            <v>Asianindo Holdings Pte Ltd</v>
          </cell>
          <cell r="E86" t="str">
            <v>Palm oil</v>
          </cell>
          <cell r="F86">
            <v>1</v>
          </cell>
        </row>
        <row r="87">
          <cell r="D87" t="str">
            <v>Genting Bhd</v>
          </cell>
          <cell r="E87" t="str">
            <v>Palm oil</v>
          </cell>
          <cell r="F87">
            <v>0.10480349344978167</v>
          </cell>
        </row>
        <row r="88">
          <cell r="D88" t="str">
            <v>Genting Capital Bhd</v>
          </cell>
          <cell r="E88" t="str">
            <v>Palm oil</v>
          </cell>
          <cell r="F88">
            <v>0.10480349344978167</v>
          </cell>
        </row>
        <row r="89">
          <cell r="D89" t="str">
            <v>Genting International PLC</v>
          </cell>
          <cell r="E89" t="str">
            <v>Palm oil</v>
          </cell>
          <cell r="F89">
            <v>0.10480349344978167</v>
          </cell>
        </row>
        <row r="90">
          <cell r="D90" t="str">
            <v>Genting Intl Investment(UK)Ltd</v>
          </cell>
          <cell r="E90" t="str">
            <v>Palm oil</v>
          </cell>
          <cell r="F90">
            <v>0.10480349344978167</v>
          </cell>
        </row>
        <row r="91">
          <cell r="D91" t="str">
            <v>Genting Malaysia Bhd</v>
          </cell>
          <cell r="E91" t="str">
            <v>Palm oil</v>
          </cell>
          <cell r="F91">
            <v>0</v>
          </cell>
        </row>
        <row r="92">
          <cell r="D92" t="str">
            <v>Global Agripalm Invest Hldgs</v>
          </cell>
          <cell r="E92" t="str">
            <v>Palm oil</v>
          </cell>
          <cell r="F92">
            <v>1</v>
          </cell>
        </row>
        <row r="93">
          <cell r="D93" t="str">
            <v>Cahya Vidi Abadi</v>
          </cell>
          <cell r="E93" t="str">
            <v>Palm oil</v>
          </cell>
          <cell r="F93">
            <v>1</v>
          </cell>
        </row>
        <row r="94">
          <cell r="D94" t="str">
            <v>Golden Blossom Sumatra</v>
          </cell>
          <cell r="E94" t="str">
            <v>Palm oil</v>
          </cell>
          <cell r="F94">
            <v>1</v>
          </cell>
        </row>
        <row r="95">
          <cell r="D95" t="str">
            <v>Palmdale Agrosia Lestari Makmur</v>
          </cell>
          <cell r="E95" t="str">
            <v>Palm oil</v>
          </cell>
          <cell r="F95">
            <v>1</v>
          </cell>
        </row>
        <row r="96">
          <cell r="D96" t="str">
            <v>Suryabumi Agrolanggeng</v>
          </cell>
          <cell r="E96" t="str">
            <v>Palm oil</v>
          </cell>
          <cell r="F96">
            <v>1</v>
          </cell>
        </row>
        <row r="97">
          <cell r="D97" t="str">
            <v>Telaga Sari Persada</v>
          </cell>
          <cell r="E97" t="str">
            <v>Palm oil</v>
          </cell>
          <cell r="F97">
            <v>1</v>
          </cell>
        </row>
        <row r="98">
          <cell r="D98" t="str">
            <v>Gozco Plantations</v>
          </cell>
          <cell r="E98" t="str">
            <v>Palm oil</v>
          </cell>
          <cell r="F98">
            <v>1</v>
          </cell>
        </row>
        <row r="99">
          <cell r="D99" t="str">
            <v>Hap Seng Consolidated Bhd</v>
          </cell>
          <cell r="E99" t="str">
            <v>Palm oil</v>
          </cell>
          <cell r="F99">
            <v>0.161144854926627</v>
          </cell>
        </row>
        <row r="100">
          <cell r="D100" t="str">
            <v>Hap Seng Consolidated</v>
          </cell>
          <cell r="E100" t="str">
            <v>Palm oil</v>
          </cell>
          <cell r="F100">
            <v>0.161144854926627</v>
          </cell>
        </row>
        <row r="101">
          <cell r="D101" t="str">
            <v>Hafary Holdings Ltd</v>
          </cell>
          <cell r="E101" t="str">
            <v>Other</v>
          </cell>
          <cell r="F101">
            <v>0</v>
          </cell>
        </row>
        <row r="102">
          <cell r="D102" t="str">
            <v>Inverfin Sdn Bhd</v>
          </cell>
          <cell r="E102" t="str">
            <v>Other</v>
          </cell>
          <cell r="F102">
            <v>0</v>
          </cell>
        </row>
        <row r="103">
          <cell r="D103" t="str">
            <v>Hap Seng Plantations</v>
          </cell>
          <cell r="E103" t="str">
            <v>Palm oil</v>
          </cell>
          <cell r="F103">
            <v>1</v>
          </cell>
        </row>
        <row r="104">
          <cell r="D104" t="str">
            <v>BGA Group</v>
          </cell>
          <cell r="E104" t="str">
            <v>Palm oil</v>
          </cell>
          <cell r="F104">
            <v>1</v>
          </cell>
        </row>
        <row r="105">
          <cell r="D105" t="str">
            <v>Bumitama Agri Ltd</v>
          </cell>
          <cell r="E105" t="str">
            <v>Palm oil</v>
          </cell>
          <cell r="F105">
            <v>1</v>
          </cell>
        </row>
        <row r="106">
          <cell r="D106" t="str">
            <v>Bumitama Agri Pte Ltd</v>
          </cell>
          <cell r="E106" t="str">
            <v>Palm oil</v>
          </cell>
          <cell r="F106">
            <v>1</v>
          </cell>
        </row>
        <row r="107">
          <cell r="D107" t="str">
            <v>Agro Sejahtera Manunggal</v>
          </cell>
          <cell r="E107" t="str">
            <v>Palm oil</v>
          </cell>
          <cell r="F107">
            <v>1</v>
          </cell>
        </row>
        <row r="108">
          <cell r="D108" t="str">
            <v>PT Agro Sejahtera Manunggal</v>
          </cell>
          <cell r="E108" t="str">
            <v>Palm oil</v>
          </cell>
          <cell r="F108">
            <v>1</v>
          </cell>
        </row>
        <row r="109">
          <cell r="D109" t="str">
            <v>Bumitama Gunajaya Abadi</v>
          </cell>
          <cell r="E109" t="str">
            <v>Palm oil</v>
          </cell>
          <cell r="F109">
            <v>1</v>
          </cell>
        </row>
        <row r="110">
          <cell r="D110" t="str">
            <v>PT Bumitama Gunajaya Abadi</v>
          </cell>
          <cell r="E110" t="str">
            <v>Palm oil</v>
          </cell>
          <cell r="F110">
            <v>1</v>
          </cell>
        </row>
        <row r="111">
          <cell r="D111" t="str">
            <v>Bumitama Gunajaya Agro</v>
          </cell>
          <cell r="E111" t="str">
            <v>Palm oil</v>
          </cell>
          <cell r="F111">
            <v>1</v>
          </cell>
        </row>
        <row r="112">
          <cell r="D112" t="str">
            <v>PT Bumitama Gunajaya Agro</v>
          </cell>
          <cell r="E112" t="str">
            <v>Palm oil</v>
          </cell>
          <cell r="F112">
            <v>1</v>
          </cell>
        </row>
        <row r="113">
          <cell r="D113" t="str">
            <v>Gunajay Ketapang Sentosa</v>
          </cell>
          <cell r="E113" t="str">
            <v>Palm oil</v>
          </cell>
          <cell r="F113">
            <v>1</v>
          </cell>
        </row>
        <row r="114">
          <cell r="D114" t="str">
            <v>PT Gunajay Ketapang Sentosa</v>
          </cell>
          <cell r="E114" t="str">
            <v>Palm oil</v>
          </cell>
          <cell r="F114">
            <v>1</v>
          </cell>
        </row>
        <row r="115">
          <cell r="D115" t="str">
            <v>PT Gunajaya Karya Gemilang</v>
          </cell>
          <cell r="E115" t="str">
            <v>Palm oil</v>
          </cell>
          <cell r="F115">
            <v>1</v>
          </cell>
        </row>
        <row r="116">
          <cell r="D116" t="str">
            <v>Karya Makmur Bahagia</v>
          </cell>
          <cell r="E116" t="str">
            <v>Palm oil</v>
          </cell>
          <cell r="F116">
            <v>1</v>
          </cell>
        </row>
        <row r="117">
          <cell r="D117" t="str">
            <v>PT Karya Makmur Bahagia</v>
          </cell>
          <cell r="E117" t="str">
            <v>Palm oil</v>
          </cell>
          <cell r="F117">
            <v>1</v>
          </cell>
        </row>
        <row r="118">
          <cell r="D118" t="str">
            <v>PT Rohul Sawi Industri</v>
          </cell>
          <cell r="E118" t="str">
            <v>Palm oil</v>
          </cell>
          <cell r="F118">
            <v>1</v>
          </cell>
        </row>
        <row r="119">
          <cell r="D119" t="str">
            <v>PT Windu Nabatindo Lestari</v>
          </cell>
          <cell r="E119" t="str">
            <v>Palm oil</v>
          </cell>
          <cell r="F119">
            <v>1</v>
          </cell>
        </row>
        <row r="120">
          <cell r="D120" t="str">
            <v>PT Windu Nabatindo Lestari, PT Rohul Sowit Industri, PT Masuba Citra Mandiri</v>
          </cell>
          <cell r="E120" t="str">
            <v>Palm oil</v>
          </cell>
          <cell r="F120">
            <v>1</v>
          </cell>
        </row>
        <row r="121">
          <cell r="D121" t="str">
            <v>Windu Nabatindo Lestari</v>
          </cell>
          <cell r="E121" t="str">
            <v>Palm oil</v>
          </cell>
          <cell r="F121">
            <v>1</v>
          </cell>
        </row>
        <row r="122">
          <cell r="D122" t="str">
            <v>Windu Nabatindo Lestari, Rohul Sowit Industri, Masuba Citra Mandiri</v>
          </cell>
          <cell r="E122" t="str">
            <v>Palm oil</v>
          </cell>
          <cell r="F122">
            <v>1</v>
          </cell>
        </row>
        <row r="123">
          <cell r="D123" t="str">
            <v>Bumitama Agri</v>
          </cell>
          <cell r="E123" t="str">
            <v>Palm oil</v>
          </cell>
          <cell r="F123">
            <v>1</v>
          </cell>
        </row>
        <row r="124">
          <cell r="D124" t="str">
            <v>Besraya (Malaysia) Sdn Bhd</v>
          </cell>
          <cell r="E124" t="str">
            <v>Other</v>
          </cell>
          <cell r="F124">
            <v>0</v>
          </cell>
        </row>
        <row r="125">
          <cell r="D125" t="str">
            <v>IJM Corp Bhd</v>
          </cell>
          <cell r="E125" t="str">
            <v>Palm oil</v>
          </cell>
          <cell r="F125">
            <v>0.12002216706304025</v>
          </cell>
        </row>
        <row r="126">
          <cell r="D126" t="str">
            <v>IJM Corporation</v>
          </cell>
          <cell r="E126" t="str">
            <v>Palm oil</v>
          </cell>
          <cell r="F126">
            <v>0.12002216706304025</v>
          </cell>
        </row>
        <row r="127">
          <cell r="D127" t="str">
            <v>IJM Plantations</v>
          </cell>
          <cell r="E127" t="str">
            <v>Palm oil</v>
          </cell>
          <cell r="F127">
            <v>1</v>
          </cell>
        </row>
        <row r="128">
          <cell r="D128" t="str">
            <v>IJM Plantations Bhd</v>
          </cell>
          <cell r="E128" t="str">
            <v>Palm oil</v>
          </cell>
          <cell r="F128">
            <v>1</v>
          </cell>
        </row>
        <row r="129">
          <cell r="D129" t="str">
            <v>Java Bhd</v>
          </cell>
          <cell r="E129" t="str">
            <v>Timber</v>
          </cell>
          <cell r="F129">
            <v>1</v>
          </cell>
        </row>
        <row r="130">
          <cell r="D130" t="str">
            <v>Kulim(Malaysia)Bhd</v>
          </cell>
          <cell r="E130" t="str">
            <v>Palm oil</v>
          </cell>
          <cell r="F130">
            <v>0.87678616302587842</v>
          </cell>
        </row>
        <row r="131">
          <cell r="D131" t="str">
            <v>Kulim (Malaysia)</v>
          </cell>
          <cell r="E131" t="str">
            <v>Palm oil</v>
          </cell>
          <cell r="F131">
            <v>0.87678616302587842</v>
          </cell>
        </row>
        <row r="132">
          <cell r="D132" t="str">
            <v>Johor Corp</v>
          </cell>
          <cell r="E132" t="str">
            <v>Palm oil</v>
          </cell>
          <cell r="F132">
            <v>0.4648036788114609</v>
          </cell>
        </row>
        <row r="133">
          <cell r="D133" t="str">
            <v>JOHOR CORPORATION, MALAYSIA</v>
          </cell>
          <cell r="E133" t="str">
            <v>Palm oil</v>
          </cell>
          <cell r="F133">
            <v>0.4648036788114609</v>
          </cell>
        </row>
        <row r="134">
          <cell r="D134" t="str">
            <v>Kencana Agri</v>
          </cell>
          <cell r="E134" t="str">
            <v>Palm oil</v>
          </cell>
          <cell r="F134">
            <v>1</v>
          </cell>
        </row>
        <row r="135">
          <cell r="D135" t="str">
            <v>Kwantas Corp Bhd</v>
          </cell>
          <cell r="E135" t="str">
            <v>Palm oil</v>
          </cell>
          <cell r="F135">
            <v>0.98036855657610678</v>
          </cell>
        </row>
        <row r="136">
          <cell r="D136" t="str">
            <v>Kwantas Corporation</v>
          </cell>
          <cell r="E136" t="str">
            <v>Palm oil</v>
          </cell>
          <cell r="F136">
            <v>0.98036855657610678</v>
          </cell>
        </row>
        <row r="137">
          <cell r="D137" t="str">
            <v>Musim Mas</v>
          </cell>
          <cell r="E137" t="str">
            <v>Palm oil</v>
          </cell>
          <cell r="F137">
            <v>1</v>
          </cell>
        </row>
        <row r="138">
          <cell r="D138" t="str">
            <v>New Britain Palm Oil Ltd</v>
          </cell>
          <cell r="E138" t="str">
            <v>Palm oil</v>
          </cell>
          <cell r="F138">
            <v>1</v>
          </cell>
        </row>
        <row r="139">
          <cell r="D139" t="str">
            <v>New Britain Palm Oil</v>
          </cell>
          <cell r="E139" t="str">
            <v>Palm oil</v>
          </cell>
          <cell r="F139">
            <v>1</v>
          </cell>
        </row>
        <row r="140">
          <cell r="D140" t="str">
            <v>Olam International</v>
          </cell>
          <cell r="E140" t="str">
            <v>Palm oil</v>
          </cell>
          <cell r="F140">
            <v>0.2</v>
          </cell>
        </row>
        <row r="141">
          <cell r="D141" t="str">
            <v>Olam International</v>
          </cell>
          <cell r="E141" t="str">
            <v>Timber</v>
          </cell>
          <cell r="F141">
            <v>7.0000000000000007E-2</v>
          </cell>
        </row>
        <row r="142">
          <cell r="D142" t="str">
            <v>Olam Australia Pty Ltd</v>
          </cell>
          <cell r="E142" t="str">
            <v>Palm oil</v>
          </cell>
          <cell r="F142">
            <v>0</v>
          </cell>
        </row>
        <row r="143">
          <cell r="D143" t="str">
            <v>Olam Australia Pty Ltd</v>
          </cell>
          <cell r="E143" t="str">
            <v>Timber</v>
          </cell>
          <cell r="F143">
            <v>0</v>
          </cell>
        </row>
        <row r="144">
          <cell r="D144" t="str">
            <v>Olam Holdings Partnership</v>
          </cell>
          <cell r="E144" t="str">
            <v>Palm oil</v>
          </cell>
          <cell r="F144">
            <v>0.2</v>
          </cell>
        </row>
        <row r="145">
          <cell r="D145" t="str">
            <v>Olam Holdings Partnership</v>
          </cell>
          <cell r="E145" t="str">
            <v>Timber</v>
          </cell>
          <cell r="F145">
            <v>7.0000000000000007E-2</v>
          </cell>
        </row>
        <row r="146">
          <cell r="D146" t="str">
            <v>Olam International Ltd</v>
          </cell>
          <cell r="E146" t="str">
            <v>Palm oil</v>
          </cell>
          <cell r="F146">
            <v>0.2</v>
          </cell>
        </row>
        <row r="147">
          <cell r="D147" t="str">
            <v>Olam International Ltd</v>
          </cell>
          <cell r="E147" t="str">
            <v>Timber</v>
          </cell>
          <cell r="F147">
            <v>7.0000000000000007E-2</v>
          </cell>
        </row>
        <row r="148">
          <cell r="D148" t="str">
            <v>Olam Palm Gabon [OPG]</v>
          </cell>
          <cell r="E148" t="str">
            <v>Palm oil</v>
          </cell>
          <cell r="F148">
            <v>0.7</v>
          </cell>
        </row>
        <row r="149">
          <cell r="D149" t="str">
            <v>Olam Palm Gabon [OPG]</v>
          </cell>
          <cell r="E149" t="str">
            <v>Timber</v>
          </cell>
          <cell r="F149">
            <v>0.25</v>
          </cell>
        </row>
        <row r="150">
          <cell r="D150" t="str">
            <v>PTPN V</v>
          </cell>
          <cell r="E150" t="str">
            <v>Palm oil</v>
          </cell>
          <cell r="F150">
            <v>9.3117992262262056E-2</v>
          </cell>
        </row>
        <row r="151">
          <cell r="D151" t="str">
            <v>PTPN VII</v>
          </cell>
          <cell r="E151" t="str">
            <v>Palm oil</v>
          </cell>
          <cell r="F151">
            <v>0.28648393446546949</v>
          </cell>
        </row>
        <row r="152">
          <cell r="D152" t="str">
            <v>PTPN XIII(DNU)</v>
          </cell>
          <cell r="E152" t="str">
            <v>Palm oil</v>
          </cell>
          <cell r="F152">
            <v>0.88797217014867469</v>
          </cell>
        </row>
        <row r="153">
          <cell r="D153" t="str">
            <v>April Fine Paper</v>
          </cell>
          <cell r="E153" t="str">
            <v>Pulp &amp; paper</v>
          </cell>
          <cell r="F153">
            <v>1</v>
          </cell>
        </row>
        <row r="154">
          <cell r="D154" t="str">
            <v>APRIL Fine Paper Guangdong</v>
          </cell>
          <cell r="E154" t="str">
            <v>Pulp &amp; paper</v>
          </cell>
          <cell r="F154">
            <v>1</v>
          </cell>
        </row>
        <row r="155">
          <cell r="D155" t="str">
            <v>APRIL Fine Paper Trading Pte</v>
          </cell>
          <cell r="E155" t="str">
            <v>Pulp &amp; paper</v>
          </cell>
          <cell r="F155">
            <v>1</v>
          </cell>
        </row>
        <row r="156">
          <cell r="D156" t="str">
            <v>Asia Symbol(Guangdong)Paper Co</v>
          </cell>
          <cell r="E156" t="str">
            <v>Pulp &amp; paper</v>
          </cell>
          <cell r="F156">
            <v>1</v>
          </cell>
        </row>
        <row r="157">
          <cell r="D157" t="str">
            <v>Asia Symbol(Shandong)Paper Co</v>
          </cell>
          <cell r="E157" t="str">
            <v>Pulp &amp; paper</v>
          </cell>
          <cell r="F157">
            <v>1</v>
          </cell>
        </row>
        <row r="158">
          <cell r="D158" t="str">
            <v>Riau Andalan Pulp and Paper</v>
          </cell>
          <cell r="E158" t="str">
            <v>Pulp &amp; paper</v>
          </cell>
          <cell r="F158">
            <v>1</v>
          </cell>
        </row>
        <row r="159">
          <cell r="D159" t="str">
            <v>Eagle High Plantation</v>
          </cell>
          <cell r="E159" t="str">
            <v>Palm oil</v>
          </cell>
          <cell r="F159">
            <v>1</v>
          </cell>
        </row>
        <row r="160">
          <cell r="D160" t="str">
            <v>Green Eagle Holding Pte Ltd</v>
          </cell>
          <cell r="E160" t="str">
            <v>Palm oil</v>
          </cell>
          <cell r="F160">
            <v>1</v>
          </cell>
        </row>
        <row r="161">
          <cell r="D161" t="str">
            <v>Green Eagle Resources</v>
          </cell>
          <cell r="E161" t="str">
            <v>Palm oil</v>
          </cell>
          <cell r="F161">
            <v>1</v>
          </cell>
        </row>
        <row r="162">
          <cell r="D162" t="str">
            <v>Jaya Tiasa Holdings</v>
          </cell>
          <cell r="E162" t="str">
            <v>Palm oil</v>
          </cell>
          <cell r="F162">
            <v>0.25229423292595587</v>
          </cell>
        </row>
        <row r="163">
          <cell r="D163" t="str">
            <v>Jaya Tiasa Holdings</v>
          </cell>
          <cell r="E163" t="str">
            <v>Timber</v>
          </cell>
          <cell r="F163">
            <v>0.73599683125269144</v>
          </cell>
        </row>
        <row r="164">
          <cell r="D164" t="str">
            <v>Jaya Tiasa Holdings Bhd</v>
          </cell>
          <cell r="E164" t="str">
            <v>Palm oil</v>
          </cell>
          <cell r="F164">
            <v>0.25229423292595587</v>
          </cell>
        </row>
        <row r="165">
          <cell r="D165" t="str">
            <v>Jaya Tiasa Holdings Bhd</v>
          </cell>
          <cell r="E165" t="str">
            <v>Timber</v>
          </cell>
          <cell r="F165">
            <v>0.73599683125269144</v>
          </cell>
        </row>
        <row r="166">
          <cell r="D166" t="str">
            <v>Rimbunan Hijau Group</v>
          </cell>
          <cell r="E166" t="str">
            <v>Palm oil</v>
          </cell>
          <cell r="F166">
            <v>0.3</v>
          </cell>
        </row>
        <row r="167">
          <cell r="D167" t="str">
            <v>Rimbunan Hijau Group</v>
          </cell>
          <cell r="E167" t="str">
            <v>Timber</v>
          </cell>
          <cell r="F167">
            <v>0.3</v>
          </cell>
        </row>
        <row r="168">
          <cell r="D168" t="str">
            <v>Rimbunan Sawit Bhd</v>
          </cell>
          <cell r="E168" t="str">
            <v>Palm oil</v>
          </cell>
          <cell r="F168">
            <v>1</v>
          </cell>
        </row>
        <row r="169">
          <cell r="D169" t="str">
            <v>Rimbunan Sawit</v>
          </cell>
          <cell r="E169" t="str">
            <v>Palm oil</v>
          </cell>
          <cell r="F169">
            <v>1</v>
          </cell>
        </row>
        <row r="170">
          <cell r="D170" t="str">
            <v>Subur Tiasa Holdings</v>
          </cell>
          <cell r="E170" t="str">
            <v>Palm oil</v>
          </cell>
          <cell r="F170">
            <v>0.15490802507510246</v>
          </cell>
        </row>
        <row r="171">
          <cell r="D171" t="str">
            <v>Subur Tiasa Holdings</v>
          </cell>
          <cell r="E171" t="str">
            <v>Timber</v>
          </cell>
          <cell r="F171">
            <v>0.49967023783377323</v>
          </cell>
        </row>
        <row r="172">
          <cell r="D172" t="str">
            <v>Subur Tiasa Holdings Bhd</v>
          </cell>
          <cell r="E172" t="str">
            <v>Palm oil</v>
          </cell>
          <cell r="F172">
            <v>0.15490802507510246</v>
          </cell>
        </row>
        <row r="173">
          <cell r="D173" t="str">
            <v>Subur Tiasa Holdings Bhd</v>
          </cell>
          <cell r="E173" t="str">
            <v>Timber</v>
          </cell>
          <cell r="F173">
            <v>0.49967023783377323</v>
          </cell>
        </row>
        <row r="174">
          <cell r="D174" t="str">
            <v>Rougier Group</v>
          </cell>
          <cell r="E174" t="str">
            <v>Timber</v>
          </cell>
          <cell r="F174">
            <v>1</v>
          </cell>
        </row>
        <row r="175">
          <cell r="D175" t="str">
            <v>AP Enterprises(Macao)</v>
          </cell>
          <cell r="E175" t="str">
            <v>Pulp &amp; paper</v>
          </cell>
          <cell r="F175">
            <v>1</v>
          </cell>
        </row>
        <row r="176">
          <cell r="D176" t="str">
            <v>APICAL Group</v>
          </cell>
          <cell r="E176" t="str">
            <v>Palm oil</v>
          </cell>
          <cell r="F176">
            <v>1</v>
          </cell>
        </row>
        <row r="177">
          <cell r="D177" t="str">
            <v>Asia Symbol China Holdings Ltd</v>
          </cell>
          <cell r="E177" t="str">
            <v>Pulp &amp; paper</v>
          </cell>
          <cell r="F177">
            <v>1</v>
          </cell>
        </row>
        <row r="178">
          <cell r="D178" t="str">
            <v>Gold Crest Capital Ltd</v>
          </cell>
          <cell r="E178" t="str">
            <v>Pulp &amp; paper</v>
          </cell>
          <cell r="F178">
            <v>1</v>
          </cell>
        </row>
        <row r="179">
          <cell r="D179" t="str">
            <v>Toba Pulp</v>
          </cell>
          <cell r="E179" t="str">
            <v>Pulp &amp; paper</v>
          </cell>
          <cell r="F179">
            <v>1</v>
          </cell>
        </row>
        <row r="180">
          <cell r="D180" t="str">
            <v>Samko Timber Ltd</v>
          </cell>
          <cell r="E180" t="str">
            <v>Timber</v>
          </cell>
          <cell r="F180">
            <v>1</v>
          </cell>
        </row>
        <row r="181">
          <cell r="D181" t="str">
            <v>Samko Timber</v>
          </cell>
          <cell r="E181" t="str">
            <v>Timber</v>
          </cell>
          <cell r="F181">
            <v>1</v>
          </cell>
        </row>
        <row r="182">
          <cell r="D182" t="str">
            <v>Samko Timber Group</v>
          </cell>
          <cell r="E182" t="str">
            <v>Timber</v>
          </cell>
          <cell r="F182">
            <v>1</v>
          </cell>
        </row>
        <row r="183">
          <cell r="D183" t="str">
            <v>Sumalindo Lestari Jaya Tbk PT</v>
          </cell>
          <cell r="E183" t="str">
            <v>Timber</v>
          </cell>
          <cell r="F183">
            <v>1</v>
          </cell>
        </row>
        <row r="184">
          <cell r="D184" t="str">
            <v>Glenealy Plantations(Malaya)</v>
          </cell>
          <cell r="E184" t="str">
            <v>Palm oil</v>
          </cell>
          <cell r="F184">
            <v>1</v>
          </cell>
        </row>
        <row r="185">
          <cell r="D185" t="str">
            <v>Lanang Agro Bersatu</v>
          </cell>
          <cell r="E185" t="str">
            <v>Palm oil</v>
          </cell>
          <cell r="F185">
            <v>1</v>
          </cell>
        </row>
        <row r="186">
          <cell r="D186" t="str">
            <v>Mutiara Bunda Jaya</v>
          </cell>
          <cell r="E186" t="str">
            <v>Palm oil</v>
          </cell>
          <cell r="F186">
            <v>1</v>
          </cell>
        </row>
        <row r="187">
          <cell r="D187" t="str">
            <v>Sampoerna Agro</v>
          </cell>
          <cell r="E187" t="str">
            <v>Palm oil</v>
          </cell>
          <cell r="F187">
            <v>1</v>
          </cell>
        </row>
        <row r="188">
          <cell r="D188" t="str">
            <v>Sampoerna Agro Tbk PT</v>
          </cell>
          <cell r="E188" t="str">
            <v>Palm oil</v>
          </cell>
          <cell r="F188">
            <v>1</v>
          </cell>
        </row>
        <row r="189">
          <cell r="D189" t="str">
            <v>Sampoerna Bio Fuels</v>
          </cell>
          <cell r="E189" t="str">
            <v>Palm oil</v>
          </cell>
          <cell r="F189">
            <v>1</v>
          </cell>
        </row>
        <row r="190">
          <cell r="D190" t="str">
            <v>Sawit Selatan</v>
          </cell>
          <cell r="E190" t="str">
            <v>Palm oil</v>
          </cell>
          <cell r="F190">
            <v>1</v>
          </cell>
        </row>
        <row r="191">
          <cell r="D191" t="str">
            <v>Selatanjaya Permai</v>
          </cell>
          <cell r="E191" t="str">
            <v>Palm oil</v>
          </cell>
          <cell r="F191">
            <v>1</v>
          </cell>
        </row>
        <row r="192">
          <cell r="D192" t="str">
            <v>Sungai Rangit</v>
          </cell>
          <cell r="E192" t="str">
            <v>Palm oil</v>
          </cell>
          <cell r="F192">
            <v>1</v>
          </cell>
        </row>
        <row r="193">
          <cell r="D193" t="str">
            <v>Telaga Hikmah</v>
          </cell>
          <cell r="E193" t="str">
            <v>Palm oil</v>
          </cell>
          <cell r="F193">
            <v>1</v>
          </cell>
        </row>
        <row r="194">
          <cell r="D194" t="str">
            <v>Sampoerna Agro Group</v>
          </cell>
          <cell r="E194" t="str">
            <v>Palm oil</v>
          </cell>
          <cell r="F194">
            <v>1</v>
          </cell>
        </row>
        <row r="195">
          <cell r="D195" t="str">
            <v>Sarawak Oil Palms Bhd</v>
          </cell>
          <cell r="E195" t="str">
            <v>Palm oil</v>
          </cell>
          <cell r="F195">
            <v>0.85674361182590675</v>
          </cell>
        </row>
        <row r="196">
          <cell r="D196" t="str">
            <v>Sarawak Oil Palms</v>
          </cell>
          <cell r="E196" t="str">
            <v>Palm oil</v>
          </cell>
          <cell r="F196">
            <v>0.85674361182590675</v>
          </cell>
        </row>
        <row r="197">
          <cell r="D197" t="str">
            <v>Tunas Baru Lampung</v>
          </cell>
          <cell r="E197" t="str">
            <v>Palm oil</v>
          </cell>
          <cell r="F197">
            <v>1</v>
          </cell>
        </row>
        <row r="198">
          <cell r="D198" t="str">
            <v>Tunas Baru Lampung Tbk PT</v>
          </cell>
          <cell r="E198" t="str">
            <v>Palm oil</v>
          </cell>
          <cell r="F198">
            <v>1</v>
          </cell>
        </row>
        <row r="199">
          <cell r="D199" t="str">
            <v>First Resources</v>
          </cell>
          <cell r="E199" t="str">
            <v>Palm oil</v>
          </cell>
          <cell r="F199">
            <v>1</v>
          </cell>
        </row>
        <row r="200">
          <cell r="D200" t="str">
            <v>First Resources Ltd</v>
          </cell>
          <cell r="E200" t="str">
            <v>Palm oil</v>
          </cell>
          <cell r="F200">
            <v>1</v>
          </cell>
        </row>
        <row r="201">
          <cell r="D201" t="str">
            <v>Ta Ann Holdings</v>
          </cell>
          <cell r="E201" t="str">
            <v>Timber</v>
          </cell>
          <cell r="F201">
            <v>0.48</v>
          </cell>
        </row>
        <row r="202">
          <cell r="D202" t="str">
            <v>Tadmax Resources</v>
          </cell>
          <cell r="E202" t="str">
            <v>Timber</v>
          </cell>
          <cell r="F202">
            <v>1.1407773772598988E-2</v>
          </cell>
        </row>
        <row r="203">
          <cell r="D203" t="str">
            <v>Tadmax Resources Bhd</v>
          </cell>
          <cell r="E203" t="str">
            <v>Timber</v>
          </cell>
          <cell r="F203">
            <v>1.1407773772598988E-2</v>
          </cell>
        </row>
        <row r="204">
          <cell r="D204" t="str">
            <v>Agro Multi Persada PT</v>
          </cell>
          <cell r="E204" t="str">
            <v>Palm oil</v>
          </cell>
          <cell r="F204">
            <v>0.96</v>
          </cell>
        </row>
        <row r="205">
          <cell r="D205" t="str">
            <v>Triputra Agro Persada PT</v>
          </cell>
          <cell r="E205" t="str">
            <v>Palm oil</v>
          </cell>
          <cell r="F205">
            <v>0.96</v>
          </cell>
        </row>
        <row r="206">
          <cell r="D206" t="str">
            <v>TSH Resources</v>
          </cell>
          <cell r="E206" t="str">
            <v>Palm oil</v>
          </cell>
          <cell r="F206">
            <v>0.79010443478214398</v>
          </cell>
        </row>
        <row r="207">
          <cell r="D207" t="str">
            <v>TSH Resources Bhd</v>
          </cell>
          <cell r="E207" t="str">
            <v>Palm oil</v>
          </cell>
          <cell r="F207">
            <v>0.79010443478214398</v>
          </cell>
        </row>
        <row r="208">
          <cell r="D208" t="str">
            <v>TSH Sukuk Ijarah Sdn Bhd</v>
          </cell>
          <cell r="E208" t="str">
            <v>Palm oil</v>
          </cell>
          <cell r="F208">
            <v>1</v>
          </cell>
        </row>
        <row r="209">
          <cell r="D209" t="str">
            <v>TSH Sukuk Musyarakah Sdn Bhd</v>
          </cell>
          <cell r="E209" t="str">
            <v>Palm oil</v>
          </cell>
          <cell r="F209">
            <v>1</v>
          </cell>
        </row>
        <row r="210">
          <cell r="D210" t="str">
            <v>United International Enterprises</v>
          </cell>
          <cell r="E210" t="str">
            <v>Palm oil</v>
          </cell>
          <cell r="F210">
            <v>1</v>
          </cell>
        </row>
        <row r="211">
          <cell r="D211" t="str">
            <v>United Plantations</v>
          </cell>
          <cell r="E211" t="str">
            <v>Palm oil</v>
          </cell>
          <cell r="F211">
            <v>1</v>
          </cell>
        </row>
        <row r="212">
          <cell r="D212" t="str">
            <v>Wasco Energy Ltd</v>
          </cell>
          <cell r="E212" t="str">
            <v>Other</v>
          </cell>
          <cell r="F212">
            <v>0</v>
          </cell>
        </row>
        <row r="213">
          <cell r="D213" t="str">
            <v>Wah Seong</v>
          </cell>
          <cell r="E213" t="str">
            <v>Palm oil</v>
          </cell>
          <cell r="F213">
            <v>7.6301437134252886E-2</v>
          </cell>
        </row>
        <row r="214">
          <cell r="D214" t="str">
            <v>Wah Seong</v>
          </cell>
          <cell r="E214" t="str">
            <v>Timber</v>
          </cell>
          <cell r="F214">
            <v>0.2</v>
          </cell>
        </row>
        <row r="215">
          <cell r="D215" t="str">
            <v>Wah Seong Corporation</v>
          </cell>
          <cell r="E215" t="str">
            <v>Palm oil</v>
          </cell>
          <cell r="F215">
            <v>7.6301437134252886E-2</v>
          </cell>
        </row>
        <row r="216">
          <cell r="D216" t="str">
            <v>Wah Seong Corporation</v>
          </cell>
          <cell r="E216" t="str">
            <v>Timber</v>
          </cell>
          <cell r="F216">
            <v>0.2</v>
          </cell>
        </row>
        <row r="217">
          <cell r="D217" t="str">
            <v>Wijma Group</v>
          </cell>
          <cell r="E217" t="str">
            <v>Timber</v>
          </cell>
          <cell r="F217">
            <v>1</v>
          </cell>
        </row>
        <row r="218">
          <cell r="D218" t="str">
            <v>WTK Holding</v>
          </cell>
          <cell r="E218" t="str">
            <v>Timber</v>
          </cell>
          <cell r="F218">
            <v>1</v>
          </cell>
        </row>
        <row r="219">
          <cell r="D219" t="str">
            <v>WTK Holdings</v>
          </cell>
          <cell r="E219" t="str">
            <v>Timber</v>
          </cell>
          <cell r="F219">
            <v>1</v>
          </cell>
        </row>
        <row r="221">
          <cell r="D221" t="str">
            <v>OJI PAPER CO LTD (NEW)</v>
          </cell>
          <cell r="E221" t="str">
            <v>Pulp &amp; paper</v>
          </cell>
          <cell r="F221">
            <v>0</v>
          </cell>
        </row>
        <row r="222">
          <cell r="D222" t="str">
            <v>Oji Group</v>
          </cell>
          <cell r="E222" t="str">
            <v>Pulp &amp; paper</v>
          </cell>
          <cell r="F222">
            <v>0.26350681944401938</v>
          </cell>
        </row>
        <row r="223">
          <cell r="D223" t="str">
            <v>Jiangsu Oji Paper Co Ltd</v>
          </cell>
          <cell r="E223" t="str">
            <v>Pulp &amp; paper</v>
          </cell>
          <cell r="F223">
            <v>0</v>
          </cell>
        </row>
        <row r="224">
          <cell r="D224" t="str">
            <v>Oji Paper Co Ltd</v>
          </cell>
          <cell r="E224" t="str">
            <v>Pulp &amp; paper</v>
          </cell>
          <cell r="F224">
            <v>0</v>
          </cell>
        </row>
        <row r="225">
          <cell r="D225" t="str">
            <v>Oji Holdings</v>
          </cell>
          <cell r="E225" t="str">
            <v>Pulp &amp; paper</v>
          </cell>
          <cell r="F225">
            <v>0.26350645512167747</v>
          </cell>
        </row>
        <row r="226">
          <cell r="D226" t="str">
            <v>Oji Holdings Corp</v>
          </cell>
          <cell r="E226" t="str">
            <v>Pulp &amp; paper</v>
          </cell>
          <cell r="F226">
            <v>0.26350645512167747</v>
          </cell>
        </row>
        <row r="227">
          <cell r="D227" t="str">
            <v>OJI PAPER CO LTD (NEW)</v>
          </cell>
          <cell r="E227" t="str">
            <v>Pulp &amp; paper</v>
          </cell>
          <cell r="F227">
            <v>0</v>
          </cell>
        </row>
        <row r="228">
          <cell r="D228" t="str">
            <v>Oji Group</v>
          </cell>
          <cell r="E228" t="str">
            <v>Pulp &amp; paper</v>
          </cell>
          <cell r="F228">
            <v>0.26350681944401938</v>
          </cell>
        </row>
        <row r="229">
          <cell r="D229" t="str">
            <v>Jiangsu Oji Paper Co Ltd</v>
          </cell>
          <cell r="E229" t="str">
            <v>Pulp &amp; paper</v>
          </cell>
          <cell r="F229">
            <v>0</v>
          </cell>
        </row>
        <row r="230">
          <cell r="D230" t="str">
            <v>Oji Paper Co Ltd</v>
          </cell>
          <cell r="E230" t="str">
            <v>Pulp &amp; paper</v>
          </cell>
          <cell r="F230">
            <v>0</v>
          </cell>
        </row>
        <row r="231">
          <cell r="D231" t="str">
            <v>Oji Holdings</v>
          </cell>
          <cell r="E231" t="str">
            <v>Pulp &amp; paper</v>
          </cell>
          <cell r="F231">
            <v>0.26350645512167747</v>
          </cell>
        </row>
        <row r="232">
          <cell r="D232" t="str">
            <v>Oji Holdings Corp</v>
          </cell>
          <cell r="E232" t="str">
            <v>Pulp &amp; paper</v>
          </cell>
          <cell r="F232">
            <v>0.26350645512167747</v>
          </cell>
        </row>
        <row r="233">
          <cell r="D233" t="str">
            <v>OJI PAPER CO LTD (NEW)</v>
          </cell>
          <cell r="E233" t="str">
            <v>Pulp &amp; paper</v>
          </cell>
          <cell r="F233">
            <v>0</v>
          </cell>
        </row>
        <row r="234">
          <cell r="D234" t="str">
            <v>Oji Group</v>
          </cell>
          <cell r="E234" t="str">
            <v>Pulp &amp; paper</v>
          </cell>
          <cell r="F234">
            <v>0.23480208129042843</v>
          </cell>
        </row>
        <row r="235">
          <cell r="D235" t="str">
            <v>Jiangsu Oji Paper Co Ltd</v>
          </cell>
          <cell r="E235" t="str">
            <v>Pulp &amp; paper</v>
          </cell>
          <cell r="F235">
            <v>0</v>
          </cell>
        </row>
        <row r="236">
          <cell r="D236" t="str">
            <v>Oji Paper Co Ltd</v>
          </cell>
          <cell r="E236" t="str">
            <v>Pulp &amp; paper</v>
          </cell>
          <cell r="F236">
            <v>0</v>
          </cell>
        </row>
        <row r="237">
          <cell r="D237" t="str">
            <v>Oji Holdings</v>
          </cell>
          <cell r="E237" t="str">
            <v>Pulp &amp; paper</v>
          </cell>
          <cell r="F237">
            <v>0.23480194022782716</v>
          </cell>
        </row>
        <row r="238">
          <cell r="D238" t="str">
            <v>Oji Holdings Corp</v>
          </cell>
          <cell r="E238" t="str">
            <v>Pulp &amp; paper</v>
          </cell>
          <cell r="F238">
            <v>0.23480194022782716</v>
          </cell>
        </row>
        <row r="239">
          <cell r="D239" t="str">
            <v>OJI PAPER CO LTD (NEW)</v>
          </cell>
          <cell r="E239" t="str">
            <v>Pulp &amp; paper</v>
          </cell>
          <cell r="F239">
            <v>0</v>
          </cell>
        </row>
        <row r="240">
          <cell r="D240" t="str">
            <v>Oji Group</v>
          </cell>
          <cell r="E240" t="str">
            <v>Pulp &amp; paper</v>
          </cell>
          <cell r="F240">
            <v>0.14823528246285067</v>
          </cell>
        </row>
        <row r="241">
          <cell r="D241" t="str">
            <v>Jiangsu Oji Paper Co Ltd</v>
          </cell>
          <cell r="E241" t="str">
            <v>Pulp &amp; paper</v>
          </cell>
          <cell r="F241">
            <v>0</v>
          </cell>
        </row>
        <row r="242">
          <cell r="D242" t="str">
            <v>Oji Paper Co Ltd</v>
          </cell>
          <cell r="E242" t="str">
            <v>Pulp &amp; paper</v>
          </cell>
          <cell r="F242">
            <v>0</v>
          </cell>
        </row>
        <row r="243">
          <cell r="D243" t="str">
            <v>Oji Holdings</v>
          </cell>
          <cell r="E243" t="str">
            <v>Pulp &amp; paper</v>
          </cell>
          <cell r="F243">
            <v>0.14823528246285067</v>
          </cell>
        </row>
        <row r="244">
          <cell r="D244" t="str">
            <v>Oji Holdings Corp</v>
          </cell>
          <cell r="E244" t="str">
            <v>Pulp &amp; paper</v>
          </cell>
          <cell r="F244">
            <v>0.14823528246285067</v>
          </cell>
        </row>
        <row r="245">
          <cell r="D245" t="str">
            <v>OJI PAPER CO LTD (NEW)</v>
          </cell>
          <cell r="E245" t="str">
            <v>Pulp &amp; paper</v>
          </cell>
          <cell r="F245">
            <v>0</v>
          </cell>
        </row>
        <row r="246">
          <cell r="D246" t="str">
            <v>Oji Group</v>
          </cell>
          <cell r="E246" t="str">
            <v>Pulp &amp; paper</v>
          </cell>
          <cell r="F246">
            <v>0.14823528246285067</v>
          </cell>
        </row>
        <row r="247">
          <cell r="D247" t="str">
            <v>Jiangsu Oji Paper Co Ltd</v>
          </cell>
          <cell r="E247" t="str">
            <v>Pulp &amp; paper</v>
          </cell>
          <cell r="F247">
            <v>0</v>
          </cell>
        </row>
        <row r="248">
          <cell r="D248" t="str">
            <v>Oji Paper Co Ltd</v>
          </cell>
          <cell r="E248" t="str">
            <v>Pulp &amp; paper</v>
          </cell>
          <cell r="F248">
            <v>0</v>
          </cell>
        </row>
        <row r="249">
          <cell r="D249" t="str">
            <v>Oji Holdings</v>
          </cell>
          <cell r="E249" t="str">
            <v>Pulp &amp; paper</v>
          </cell>
          <cell r="F249">
            <v>0.14823528246285067</v>
          </cell>
        </row>
        <row r="250">
          <cell r="D250" t="str">
            <v>Oji Holdings Corp</v>
          </cell>
          <cell r="E250" t="str">
            <v>Pulp &amp; paper</v>
          </cell>
          <cell r="F250">
            <v>0.14823528246285067</v>
          </cell>
        </row>
        <row r="251">
          <cell r="D251" t="str">
            <v>OJI PAPER CO LTD (NEW)</v>
          </cell>
          <cell r="E251" t="str">
            <v>Pulp &amp; paper</v>
          </cell>
          <cell r="F251">
            <v>0</v>
          </cell>
        </row>
        <row r="252">
          <cell r="D252" t="str">
            <v>Oji Group</v>
          </cell>
          <cell r="E252" t="str">
            <v>Pulp &amp; paper</v>
          </cell>
          <cell r="F252">
            <v>6.1668624697874201E-2</v>
          </cell>
        </row>
        <row r="253">
          <cell r="D253" t="str">
            <v>Jiangsu Oji Paper Co Ltd</v>
          </cell>
          <cell r="E253" t="str">
            <v>Pulp &amp; paper</v>
          </cell>
          <cell r="F253">
            <v>0</v>
          </cell>
        </row>
        <row r="254">
          <cell r="D254" t="str">
            <v>Oji Paper Co Ltd</v>
          </cell>
          <cell r="E254" t="str">
            <v>Pulp &amp; paper</v>
          </cell>
          <cell r="F254">
            <v>0</v>
          </cell>
        </row>
        <row r="255">
          <cell r="D255" t="str">
            <v>Oji Holdings</v>
          </cell>
          <cell r="E255" t="str">
            <v>Pulp &amp; paper</v>
          </cell>
          <cell r="F255">
            <v>6.1668465439680617E-2</v>
          </cell>
        </row>
        <row r="256">
          <cell r="D256" t="str">
            <v>Oji Holdings Corp</v>
          </cell>
          <cell r="E256" t="str">
            <v>Pulp &amp; paper</v>
          </cell>
          <cell r="F256">
            <v>6.1668465439680617E-2</v>
          </cell>
        </row>
        <row r="257">
          <cell r="D257" t="str">
            <v>Sumitomo Corp</v>
          </cell>
          <cell r="E257" t="str">
            <v>Timber</v>
          </cell>
          <cell r="F257">
            <v>1.4988340863456712E-3</v>
          </cell>
        </row>
        <row r="258">
          <cell r="D258" t="str">
            <v>SUMITOMO CORP (TOKYO)</v>
          </cell>
          <cell r="E258" t="str">
            <v>Timber</v>
          </cell>
          <cell r="F258">
            <v>1.4988340863456712E-3</v>
          </cell>
        </row>
        <row r="259">
          <cell r="D259" t="str">
            <v>Sumitomo Corp Capital Europe</v>
          </cell>
          <cell r="E259" t="str">
            <v>Timber</v>
          </cell>
          <cell r="F259">
            <v>1.4988340863456712E-3</v>
          </cell>
        </row>
        <row r="260">
          <cell r="D260" t="str">
            <v>Sumitomo Corp of America</v>
          </cell>
          <cell r="E260" t="str">
            <v>Timber</v>
          </cell>
          <cell r="F260">
            <v>1.4988340863456712E-3</v>
          </cell>
        </row>
        <row r="261">
          <cell r="D261" t="str">
            <v>Sumitomo Corporation</v>
          </cell>
          <cell r="E261" t="str">
            <v>Timber</v>
          </cell>
          <cell r="F261">
            <v>1.4988340863456712E-3</v>
          </cell>
        </row>
        <row r="262">
          <cell r="D262" t="str">
            <v>Sumitomo Corp</v>
          </cell>
          <cell r="E262" t="str">
            <v>Timber</v>
          </cell>
          <cell r="F262">
            <v>1.4988340863456712E-3</v>
          </cell>
        </row>
        <row r="263">
          <cell r="D263" t="str">
            <v>SUMITOMO CORP (TOKYO)</v>
          </cell>
          <cell r="E263" t="str">
            <v>Timber</v>
          </cell>
          <cell r="F263">
            <v>1.4988340863456712E-3</v>
          </cell>
        </row>
        <row r="264">
          <cell r="D264" t="str">
            <v>Sumitomo Corp Capital Europe</v>
          </cell>
          <cell r="E264" t="str">
            <v>Timber</v>
          </cell>
          <cell r="F264">
            <v>1.4988340863456712E-3</v>
          </cell>
        </row>
        <row r="265">
          <cell r="D265" t="str">
            <v>Sumitomo Corp of America</v>
          </cell>
          <cell r="E265" t="str">
            <v>Timber</v>
          </cell>
          <cell r="F265">
            <v>1.4988340863456712E-3</v>
          </cell>
        </row>
        <row r="266">
          <cell r="D266" t="str">
            <v>Sumitomo Corporation</v>
          </cell>
          <cell r="E266" t="str">
            <v>Timber</v>
          </cell>
          <cell r="F266">
            <v>1.4988340863456712E-3</v>
          </cell>
        </row>
        <row r="267">
          <cell r="D267" t="str">
            <v>Sumitomo Corp</v>
          </cell>
          <cell r="E267" t="str">
            <v>Timber</v>
          </cell>
          <cell r="F267">
            <v>1.4374249067090935E-3</v>
          </cell>
        </row>
        <row r="268">
          <cell r="D268" t="str">
            <v>SUMITOMO CORP (TOKYO)</v>
          </cell>
          <cell r="E268" t="str">
            <v>Timber</v>
          </cell>
          <cell r="F268">
            <v>1.4374249067090935E-3</v>
          </cell>
        </row>
        <row r="269">
          <cell r="D269" t="str">
            <v>Sumitomo Corp Capital Europe</v>
          </cell>
          <cell r="E269" t="str">
            <v>Timber</v>
          </cell>
          <cell r="F269">
            <v>1.4374249067090935E-3</v>
          </cell>
        </row>
        <row r="270">
          <cell r="D270" t="str">
            <v>Sumitomo Corp of America</v>
          </cell>
          <cell r="E270" t="str">
            <v>Timber</v>
          </cell>
          <cell r="F270">
            <v>1.4374249067090935E-3</v>
          </cell>
        </row>
        <row r="271">
          <cell r="D271" t="str">
            <v>Sumitomo Corporation</v>
          </cell>
          <cell r="E271" t="str">
            <v>Timber</v>
          </cell>
          <cell r="F271">
            <v>1.4374249067090935E-3</v>
          </cell>
        </row>
        <row r="272">
          <cell r="D272" t="str">
            <v>Sumitomo Corp</v>
          </cell>
          <cell r="E272" t="str">
            <v>Timber</v>
          </cell>
          <cell r="F272">
            <v>0</v>
          </cell>
        </row>
        <row r="273">
          <cell r="D273" t="str">
            <v>SUMITOMO CORP (TOKYO)</v>
          </cell>
          <cell r="E273" t="str">
            <v>Timber</v>
          </cell>
          <cell r="F273">
            <v>0</v>
          </cell>
        </row>
        <row r="274">
          <cell r="D274" t="str">
            <v>Sumitomo Corp Capital Europe</v>
          </cell>
          <cell r="E274" t="str">
            <v>Timber</v>
          </cell>
          <cell r="F274">
            <v>0</v>
          </cell>
        </row>
        <row r="275">
          <cell r="D275" t="str">
            <v>Sumitomo Corp of America</v>
          </cell>
          <cell r="E275" t="str">
            <v>Timber</v>
          </cell>
          <cell r="F275">
            <v>0</v>
          </cell>
        </row>
        <row r="276">
          <cell r="D276" t="str">
            <v>Sumitomo Corporation</v>
          </cell>
          <cell r="E276" t="str">
            <v>Timber</v>
          </cell>
          <cell r="F276">
            <v>0</v>
          </cell>
        </row>
        <row r="277">
          <cell r="D277" t="str">
            <v>Sumitomo Corp</v>
          </cell>
          <cell r="E277" t="str">
            <v>Timber</v>
          </cell>
          <cell r="F277">
            <v>0</v>
          </cell>
        </row>
        <row r="278">
          <cell r="D278" t="str">
            <v>SUMITOMO CORP (TOKYO)</v>
          </cell>
          <cell r="E278" t="str">
            <v>Timber</v>
          </cell>
          <cell r="F278">
            <v>0</v>
          </cell>
        </row>
        <row r="279">
          <cell r="D279" t="str">
            <v>Sumitomo Corp Capital Europe</v>
          </cell>
          <cell r="E279" t="str">
            <v>Timber</v>
          </cell>
          <cell r="F279">
            <v>0</v>
          </cell>
        </row>
        <row r="280">
          <cell r="D280" t="str">
            <v>Sumitomo Corp of America</v>
          </cell>
          <cell r="E280" t="str">
            <v>Timber</v>
          </cell>
          <cell r="F280">
            <v>0</v>
          </cell>
        </row>
        <row r="281">
          <cell r="D281" t="str">
            <v>Sumitomo Corporation</v>
          </cell>
          <cell r="E281" t="str">
            <v>Timber</v>
          </cell>
          <cell r="F281">
            <v>0</v>
          </cell>
        </row>
        <row r="282">
          <cell r="D282" t="str">
            <v>Sumitomo Corp</v>
          </cell>
          <cell r="E282" t="str">
            <v>Timber</v>
          </cell>
          <cell r="F282">
            <v>0</v>
          </cell>
        </row>
        <row r="283">
          <cell r="D283" t="str">
            <v>SUMITOMO CORP (TOKYO)</v>
          </cell>
          <cell r="E283" t="str">
            <v>Timber</v>
          </cell>
          <cell r="F283">
            <v>0</v>
          </cell>
        </row>
        <row r="284">
          <cell r="D284" t="str">
            <v>Sumitomo Corp Capital Europe</v>
          </cell>
          <cell r="E284" t="str">
            <v>Timber</v>
          </cell>
          <cell r="F284">
            <v>0</v>
          </cell>
        </row>
        <row r="285">
          <cell r="D285" t="str">
            <v>Sumitomo Corp of America</v>
          </cell>
          <cell r="E285" t="str">
            <v>Timber</v>
          </cell>
          <cell r="F285">
            <v>0</v>
          </cell>
        </row>
        <row r="286">
          <cell r="D286" t="str">
            <v>Sumitomo Corporation</v>
          </cell>
          <cell r="E286" t="str">
            <v>Timber</v>
          </cell>
          <cell r="F286">
            <v>0</v>
          </cell>
        </row>
        <row r="287">
          <cell r="D287" t="str">
            <v>Sumitomo Forestry Co Ltd</v>
          </cell>
          <cell r="E287" t="str">
            <v>Timber</v>
          </cell>
          <cell r="F287">
            <v>1.9284032628793996E-2</v>
          </cell>
        </row>
        <row r="288">
          <cell r="D288" t="str">
            <v>Sumitomo Forestry</v>
          </cell>
          <cell r="E288" t="str">
            <v>Timber</v>
          </cell>
          <cell r="F288">
            <v>1.9284032628793996E-2</v>
          </cell>
        </row>
        <row r="289">
          <cell r="D289" t="str">
            <v xml:space="preserve">Sumitomo Forestry </v>
          </cell>
          <cell r="E289" t="str">
            <v>Timber</v>
          </cell>
          <cell r="F289">
            <v>1.9284032628793996E-2</v>
          </cell>
        </row>
        <row r="290">
          <cell r="D290" t="str">
            <v>Sumitomo Forestry Co Ltd</v>
          </cell>
          <cell r="E290" t="str">
            <v>Timber</v>
          </cell>
          <cell r="F290">
            <v>1.9284032628793996E-2</v>
          </cell>
        </row>
        <row r="291">
          <cell r="D291" t="str">
            <v>Sumitomo Forestry</v>
          </cell>
          <cell r="E291" t="str">
            <v>Timber</v>
          </cell>
          <cell r="F291">
            <v>1.9284032628793996E-2</v>
          </cell>
        </row>
        <row r="292">
          <cell r="D292" t="str">
            <v xml:space="preserve">Sumitomo Forestry </v>
          </cell>
          <cell r="E292" t="str">
            <v>Timber</v>
          </cell>
          <cell r="F292">
            <v>1.9284032628793996E-2</v>
          </cell>
        </row>
        <row r="293">
          <cell r="D293" t="str">
            <v>Sumitomo Forestry Co Ltd</v>
          </cell>
          <cell r="E293" t="str">
            <v>Timber</v>
          </cell>
          <cell r="F293">
            <v>2.1665301027605374E-2</v>
          </cell>
        </row>
        <row r="294">
          <cell r="D294" t="str">
            <v>Sumitomo Forestry</v>
          </cell>
          <cell r="E294" t="str">
            <v>Timber</v>
          </cell>
          <cell r="F294">
            <v>2.1665301027605374E-2</v>
          </cell>
        </row>
        <row r="295">
          <cell r="D295" t="str">
            <v xml:space="preserve">Sumitomo Forestry </v>
          </cell>
          <cell r="E295" t="str">
            <v>Timber</v>
          </cell>
          <cell r="F295">
            <v>2.1665301027605374E-2</v>
          </cell>
        </row>
        <row r="296">
          <cell r="D296" t="str">
            <v>Sumitomo Forestry Co Ltd</v>
          </cell>
          <cell r="E296" t="str">
            <v>Timber</v>
          </cell>
          <cell r="F296">
            <v>2.2315966760411206E-2</v>
          </cell>
        </row>
        <row r="297">
          <cell r="D297" t="str">
            <v>Sumitomo Forestry</v>
          </cell>
          <cell r="E297" t="str">
            <v>Timber</v>
          </cell>
          <cell r="F297">
            <v>2.2315966760411206E-2</v>
          </cell>
        </row>
        <row r="298">
          <cell r="D298" t="str">
            <v xml:space="preserve">Sumitomo Forestry </v>
          </cell>
          <cell r="E298" t="str">
            <v>Timber</v>
          </cell>
          <cell r="F298">
            <v>2.2315966760411206E-2</v>
          </cell>
        </row>
        <row r="299">
          <cell r="D299" t="str">
            <v>Sumitomo Forestry Co Ltd</v>
          </cell>
          <cell r="E299" t="str">
            <v>Timber</v>
          </cell>
          <cell r="F299">
            <v>2.2418510186609782E-2</v>
          </cell>
        </row>
        <row r="300">
          <cell r="D300" t="str">
            <v>Sumitomo Forestry</v>
          </cell>
          <cell r="E300" t="str">
            <v>Timber</v>
          </cell>
          <cell r="F300">
            <v>2.2418510186609782E-2</v>
          </cell>
        </row>
        <row r="301">
          <cell r="D301" t="str">
            <v xml:space="preserve">Sumitomo Forestry </v>
          </cell>
          <cell r="E301" t="str">
            <v>Timber</v>
          </cell>
          <cell r="F301">
            <v>2.2418510186609782E-2</v>
          </cell>
        </row>
        <row r="302">
          <cell r="D302" t="str">
            <v>Sumitomo Forestry Co Ltd</v>
          </cell>
          <cell r="E302" t="str">
            <v>Timber</v>
          </cell>
          <cell r="F302">
            <v>2.3551426539900965E-2</v>
          </cell>
        </row>
        <row r="303">
          <cell r="D303" t="str">
            <v>Sumitomo Forestry</v>
          </cell>
          <cell r="E303" t="str">
            <v>Timber</v>
          </cell>
          <cell r="F303">
            <v>2.3551426539900965E-2</v>
          </cell>
        </row>
        <row r="304">
          <cell r="D304" t="str">
            <v xml:space="preserve">Sumitomo Forestry </v>
          </cell>
          <cell r="E304" t="str">
            <v>Timber</v>
          </cell>
          <cell r="F304">
            <v>2.3551426539900965E-2</v>
          </cell>
        </row>
        <row r="305">
          <cell r="D305" t="str">
            <v>Marubeni</v>
          </cell>
          <cell r="E305" t="str">
            <v>Pulp &amp; paper</v>
          </cell>
          <cell r="F305">
            <v>4.6931664651923492E-2</v>
          </cell>
        </row>
        <row r="306">
          <cell r="D306" t="str">
            <v>Marubeni Corp</v>
          </cell>
          <cell r="E306" t="str">
            <v>Pulp &amp; paper</v>
          </cell>
          <cell r="F306">
            <v>4.6931664651923492E-2</v>
          </cell>
        </row>
        <row r="307">
          <cell r="D307" t="str">
            <v>MARUBENI CORP, TOKYO</v>
          </cell>
          <cell r="E307" t="str">
            <v>Pulp &amp; paper</v>
          </cell>
          <cell r="F307">
            <v>4.6931664651923492E-2</v>
          </cell>
        </row>
        <row r="308">
          <cell r="D308" t="str">
            <v>Marubeni Corporation</v>
          </cell>
          <cell r="E308" t="str">
            <v>Pulp &amp; paper</v>
          </cell>
          <cell r="F308">
            <v>4.6931664651923492E-2</v>
          </cell>
        </row>
        <row r="309">
          <cell r="D309" t="str">
            <v>Marubeni Fin Svcs Corp</v>
          </cell>
          <cell r="E309" t="str">
            <v>Pulp &amp; paper</v>
          </cell>
          <cell r="F309">
            <v>4.6931664651923492E-2</v>
          </cell>
        </row>
        <row r="310">
          <cell r="D310" t="str">
            <v>Marubeni</v>
          </cell>
          <cell r="E310" t="str">
            <v>Pulp &amp; paper</v>
          </cell>
          <cell r="F310">
            <v>4.6931664651923492E-2</v>
          </cell>
        </row>
        <row r="311">
          <cell r="D311" t="str">
            <v>Marubeni Corp</v>
          </cell>
          <cell r="E311" t="str">
            <v>Pulp &amp; paper</v>
          </cell>
          <cell r="F311">
            <v>4.6931664651923492E-2</v>
          </cell>
        </row>
        <row r="312">
          <cell r="D312" t="str">
            <v>MARUBENI CORP, TOKYO</v>
          </cell>
          <cell r="E312" t="str">
            <v>Pulp &amp; paper</v>
          </cell>
          <cell r="F312">
            <v>4.6931664651923492E-2</v>
          </cell>
        </row>
        <row r="313">
          <cell r="D313" t="str">
            <v>Marubeni Corporation</v>
          </cell>
          <cell r="E313" t="str">
            <v>Pulp &amp; paper</v>
          </cell>
          <cell r="F313">
            <v>4.6931664651923492E-2</v>
          </cell>
        </row>
        <row r="314">
          <cell r="D314" t="str">
            <v>Marubeni Fin Svcs Corp</v>
          </cell>
          <cell r="E314" t="str">
            <v>Pulp &amp; paper</v>
          </cell>
          <cell r="F314">
            <v>4.6931664651923492E-2</v>
          </cell>
        </row>
        <row r="315">
          <cell r="D315" t="str">
            <v>Marubeni</v>
          </cell>
          <cell r="E315" t="str">
            <v>Pulp &amp; paper</v>
          </cell>
          <cell r="F315">
            <v>3.2571706368497814E-2</v>
          </cell>
        </row>
        <row r="316">
          <cell r="D316" t="str">
            <v>Marubeni Corp</v>
          </cell>
          <cell r="E316" t="str">
            <v>Pulp &amp; paper</v>
          </cell>
          <cell r="F316">
            <v>3.2571706368497814E-2</v>
          </cell>
        </row>
        <row r="317">
          <cell r="D317" t="str">
            <v>MARUBENI CORP, TOKYO</v>
          </cell>
          <cell r="E317" t="str">
            <v>Pulp &amp; paper</v>
          </cell>
          <cell r="F317">
            <v>3.2571706368497814E-2</v>
          </cell>
        </row>
        <row r="318">
          <cell r="D318" t="str">
            <v>Marubeni Corporation</v>
          </cell>
          <cell r="E318" t="str">
            <v>Pulp &amp; paper</v>
          </cell>
          <cell r="F318">
            <v>3.2571706368497814E-2</v>
          </cell>
        </row>
        <row r="319">
          <cell r="D319" t="str">
            <v>Marubeni Fin Svcs Corp</v>
          </cell>
          <cell r="E319" t="str">
            <v>Pulp &amp; paper</v>
          </cell>
          <cell r="F319">
            <v>3.2571706368497814E-2</v>
          </cell>
        </row>
        <row r="320">
          <cell r="D320" t="str">
            <v>Marubeni</v>
          </cell>
          <cell r="E320" t="str">
            <v>Pulp &amp; paper</v>
          </cell>
          <cell r="F320">
            <v>1.0459035444509006E-2</v>
          </cell>
        </row>
        <row r="321">
          <cell r="D321" t="str">
            <v>Marubeni Corp</v>
          </cell>
          <cell r="E321" t="str">
            <v>Pulp &amp; paper</v>
          </cell>
          <cell r="F321">
            <v>1.0459035444509006E-2</v>
          </cell>
        </row>
        <row r="322">
          <cell r="D322" t="str">
            <v>MARUBENI CORP, TOKYO</v>
          </cell>
          <cell r="E322" t="str">
            <v>Pulp &amp; paper</v>
          </cell>
          <cell r="F322">
            <v>1.0459035444509006E-2</v>
          </cell>
        </row>
        <row r="323">
          <cell r="D323" t="str">
            <v>Marubeni Corporation</v>
          </cell>
          <cell r="E323" t="str">
            <v>Pulp &amp; paper</v>
          </cell>
          <cell r="F323">
            <v>1.0459035444509006E-2</v>
          </cell>
        </row>
        <row r="324">
          <cell r="D324" t="str">
            <v>Marubeni Fin Svcs Corp</v>
          </cell>
          <cell r="E324" t="str">
            <v>Pulp &amp; paper</v>
          </cell>
          <cell r="F324">
            <v>1.0459035444509006E-2</v>
          </cell>
        </row>
        <row r="325">
          <cell r="D325" t="str">
            <v>Marubeni</v>
          </cell>
          <cell r="E325" t="str">
            <v>Pulp &amp; paper</v>
          </cell>
          <cell r="F325">
            <v>9.2340840301646743E-2</v>
          </cell>
        </row>
        <row r="326">
          <cell r="D326" t="str">
            <v>Marubeni Corp</v>
          </cell>
          <cell r="E326" t="str">
            <v>Pulp &amp; paper</v>
          </cell>
          <cell r="F326">
            <v>9.2340840301646743E-2</v>
          </cell>
        </row>
        <row r="327">
          <cell r="D327" t="str">
            <v>MARUBENI CORP, TOKYO</v>
          </cell>
          <cell r="E327" t="str">
            <v>Pulp &amp; paper</v>
          </cell>
          <cell r="F327">
            <v>9.2340840301646743E-2</v>
          </cell>
        </row>
        <row r="328">
          <cell r="D328" t="str">
            <v>Marubeni Corporation</v>
          </cell>
          <cell r="E328" t="str">
            <v>Pulp &amp; paper</v>
          </cell>
          <cell r="F328">
            <v>9.2340840301646743E-2</v>
          </cell>
        </row>
        <row r="329">
          <cell r="D329" t="str">
            <v>Marubeni Fin Svcs Corp</v>
          </cell>
          <cell r="E329" t="str">
            <v>Pulp &amp; paper</v>
          </cell>
          <cell r="F329">
            <v>9.2340840301646743E-2</v>
          </cell>
        </row>
        <row r="330">
          <cell r="D330" t="str">
            <v>Marubeni</v>
          </cell>
          <cell r="E330" t="str">
            <v>Pulp &amp; paper</v>
          </cell>
          <cell r="F330">
            <v>3.9869061608192043E-2</v>
          </cell>
        </row>
        <row r="331">
          <cell r="D331" t="str">
            <v>Marubeni Corp</v>
          </cell>
          <cell r="E331" t="str">
            <v>Pulp &amp; paper</v>
          </cell>
          <cell r="F331">
            <v>3.9869061608192043E-2</v>
          </cell>
        </row>
        <row r="332">
          <cell r="D332" t="str">
            <v>MARUBENI CORP, TOKYO</v>
          </cell>
          <cell r="E332" t="str">
            <v>Pulp &amp; paper</v>
          </cell>
          <cell r="F332">
            <v>3.9869061608192043E-2</v>
          </cell>
        </row>
        <row r="333">
          <cell r="D333" t="str">
            <v>Marubeni Corporation</v>
          </cell>
          <cell r="E333" t="str">
            <v>Pulp &amp; paper</v>
          </cell>
          <cell r="F333">
            <v>3.9869061608192043E-2</v>
          </cell>
        </row>
        <row r="334">
          <cell r="D334" t="str">
            <v>Marubeni Fin Svcs Corp</v>
          </cell>
          <cell r="E334" t="str">
            <v>Pulp &amp; paper</v>
          </cell>
          <cell r="F334">
            <v>3.9869061608192043E-2</v>
          </cell>
        </row>
        <row r="335">
          <cell r="D335" t="str">
            <v>IOI Corp Bhd</v>
          </cell>
          <cell r="E335" t="str">
            <v>Palm oil</v>
          </cell>
          <cell r="F335">
            <v>0.47974534065821217</v>
          </cell>
        </row>
        <row r="336">
          <cell r="D336" t="str">
            <v>IOI Investment (L)Bhd</v>
          </cell>
          <cell r="E336" t="str">
            <v>Palm oil</v>
          </cell>
          <cell r="F336">
            <v>0.47974534065821217</v>
          </cell>
        </row>
        <row r="337">
          <cell r="D337" t="str">
            <v>IOI INVESTMENT BHD</v>
          </cell>
          <cell r="E337" t="str">
            <v>Palm oil</v>
          </cell>
          <cell r="F337">
            <v>0.47974534065821217</v>
          </cell>
        </row>
        <row r="338">
          <cell r="D338" t="str">
            <v>IOI Management Sdn Bhd</v>
          </cell>
          <cell r="E338" t="str">
            <v>Palm oil</v>
          </cell>
          <cell r="F338">
            <v>0.47974534065821217</v>
          </cell>
        </row>
        <row r="339">
          <cell r="D339" t="str">
            <v>IOI Resources (L) Berhad</v>
          </cell>
          <cell r="E339" t="str">
            <v>Palm oil</v>
          </cell>
          <cell r="F339">
            <v>0.47974534065821217</v>
          </cell>
        </row>
        <row r="340">
          <cell r="D340" t="str">
            <v>IOI VENTURES (L) BHD</v>
          </cell>
          <cell r="E340" t="str">
            <v>Palm oil</v>
          </cell>
          <cell r="F340">
            <v>0.47974534065821217</v>
          </cell>
        </row>
        <row r="341">
          <cell r="D341" t="str">
            <v>IOI VENTURES (L)BERHAD</v>
          </cell>
          <cell r="E341" t="str">
            <v>Palm oil</v>
          </cell>
          <cell r="F341">
            <v>0.47974534065821217</v>
          </cell>
        </row>
        <row r="342">
          <cell r="D342" t="str">
            <v>IOI Ventures Berhad</v>
          </cell>
          <cell r="E342" t="str">
            <v>Palm oil</v>
          </cell>
          <cell r="F342">
            <v>0.47974534065821217</v>
          </cell>
        </row>
        <row r="343">
          <cell r="D343" t="str">
            <v>IOI Corporation</v>
          </cell>
          <cell r="E343" t="str">
            <v>Palm oil</v>
          </cell>
          <cell r="F343">
            <v>0.47974534065821217</v>
          </cell>
        </row>
        <row r="344">
          <cell r="D344" t="str">
            <v>IOI Corp Bhd</v>
          </cell>
          <cell r="E344" t="str">
            <v>Palm oil</v>
          </cell>
          <cell r="F344">
            <v>0.47974534065821217</v>
          </cell>
        </row>
        <row r="345">
          <cell r="D345" t="str">
            <v>IOI Investment (L)Bhd</v>
          </cell>
          <cell r="E345" t="str">
            <v>Palm oil</v>
          </cell>
          <cell r="F345">
            <v>0.47974534065821217</v>
          </cell>
        </row>
        <row r="346">
          <cell r="D346" t="str">
            <v>IOI INVESTMENT BHD</v>
          </cell>
          <cell r="E346" t="str">
            <v>Palm oil</v>
          </cell>
          <cell r="F346">
            <v>0.47974534065821217</v>
          </cell>
        </row>
        <row r="347">
          <cell r="D347" t="str">
            <v>IOI Management Sdn Bhd</v>
          </cell>
          <cell r="E347" t="str">
            <v>Palm oil</v>
          </cell>
          <cell r="F347">
            <v>0.47974534065821217</v>
          </cell>
        </row>
        <row r="348">
          <cell r="D348" t="str">
            <v>IOI Resources (L) Berhad</v>
          </cell>
          <cell r="E348" t="str">
            <v>Palm oil</v>
          </cell>
          <cell r="F348">
            <v>0.47974534065821217</v>
          </cell>
        </row>
        <row r="349">
          <cell r="D349" t="str">
            <v>IOI VENTURES (L) BHD</v>
          </cell>
          <cell r="E349" t="str">
            <v>Palm oil</v>
          </cell>
          <cell r="F349">
            <v>0.47974534065821217</v>
          </cell>
        </row>
        <row r="350">
          <cell r="D350" t="str">
            <v>IOI VENTURES (L)BERHAD</v>
          </cell>
          <cell r="E350" t="str">
            <v>Palm oil</v>
          </cell>
          <cell r="F350">
            <v>0.47974534065821217</v>
          </cell>
        </row>
        <row r="351">
          <cell r="D351" t="str">
            <v>IOI Ventures Berhad</v>
          </cell>
          <cell r="E351" t="str">
            <v>Palm oil</v>
          </cell>
          <cell r="F351">
            <v>0.47974534065821217</v>
          </cell>
        </row>
        <row r="352">
          <cell r="D352" t="str">
            <v>IOI Corporation</v>
          </cell>
          <cell r="E352" t="str">
            <v>Palm oil</v>
          </cell>
          <cell r="F352">
            <v>0.47974534065821217</v>
          </cell>
        </row>
        <row r="353">
          <cell r="D353" t="str">
            <v>IOI Corp Bhd</v>
          </cell>
          <cell r="E353" t="str">
            <v>Palm oil</v>
          </cell>
          <cell r="F353">
            <v>0.4060278012203048</v>
          </cell>
        </row>
        <row r="354">
          <cell r="D354" t="str">
            <v>IOI Investment (L)Bhd</v>
          </cell>
          <cell r="E354" t="str">
            <v>Palm oil</v>
          </cell>
          <cell r="F354">
            <v>0.4060278012203048</v>
          </cell>
        </row>
        <row r="355">
          <cell r="D355" t="str">
            <v>IOI INVESTMENT BHD</v>
          </cell>
          <cell r="E355" t="str">
            <v>Palm oil</v>
          </cell>
          <cell r="F355">
            <v>0.4060278012203048</v>
          </cell>
        </row>
        <row r="356">
          <cell r="D356" t="str">
            <v>IOI Management Sdn Bhd</v>
          </cell>
          <cell r="E356" t="str">
            <v>Palm oil</v>
          </cell>
          <cell r="F356">
            <v>0.4060278012203048</v>
          </cell>
        </row>
        <row r="357">
          <cell r="D357" t="str">
            <v>IOI Resources (L) Berhad</v>
          </cell>
          <cell r="E357" t="str">
            <v>Palm oil</v>
          </cell>
          <cell r="F357">
            <v>0.4060278012203048</v>
          </cell>
        </row>
        <row r="358">
          <cell r="D358" t="str">
            <v>IOI VENTURES (L) BHD</v>
          </cell>
          <cell r="E358" t="str">
            <v>Palm oil</v>
          </cell>
          <cell r="F358">
            <v>0.4060278012203048</v>
          </cell>
        </row>
        <row r="359">
          <cell r="D359" t="str">
            <v>IOI VENTURES (L)BERHAD</v>
          </cell>
          <cell r="E359" t="str">
            <v>Palm oil</v>
          </cell>
          <cell r="F359">
            <v>0.4060278012203048</v>
          </cell>
        </row>
        <row r="360">
          <cell r="D360" t="str">
            <v>IOI Ventures Berhad</v>
          </cell>
          <cell r="E360" t="str">
            <v>Palm oil</v>
          </cell>
          <cell r="F360">
            <v>0.4060278012203048</v>
          </cell>
        </row>
        <row r="361">
          <cell r="D361" t="str">
            <v>IOI Corporation</v>
          </cell>
          <cell r="E361" t="str">
            <v>Palm oil</v>
          </cell>
          <cell r="F361">
            <v>0.4060278012203048</v>
          </cell>
        </row>
        <row r="362">
          <cell r="D362" t="str">
            <v>IOI Corp Bhd</v>
          </cell>
          <cell r="E362" t="str">
            <v>Palm oil</v>
          </cell>
          <cell r="F362">
            <v>0.23917287624641898</v>
          </cell>
        </row>
        <row r="363">
          <cell r="D363" t="str">
            <v>IOI Investment (L)Bhd</v>
          </cell>
          <cell r="E363" t="str">
            <v>Palm oil</v>
          </cell>
          <cell r="F363">
            <v>0.23917287624641898</v>
          </cell>
        </row>
        <row r="364">
          <cell r="D364" t="str">
            <v>IOI INVESTMENT BHD</v>
          </cell>
          <cell r="E364" t="str">
            <v>Palm oil</v>
          </cell>
          <cell r="F364">
            <v>0.23917287624641898</v>
          </cell>
        </row>
        <row r="365">
          <cell r="D365" t="str">
            <v>IOI Management Sdn Bhd</v>
          </cell>
          <cell r="E365" t="str">
            <v>Palm oil</v>
          </cell>
          <cell r="F365">
            <v>0.23917287624641898</v>
          </cell>
        </row>
        <row r="366">
          <cell r="D366" t="str">
            <v>IOI Resources (L) Berhad</v>
          </cell>
          <cell r="E366" t="str">
            <v>Palm oil</v>
          </cell>
          <cell r="F366">
            <v>0.23917287624641898</v>
          </cell>
        </row>
        <row r="367">
          <cell r="D367" t="str">
            <v>IOI VENTURES (L) BHD</v>
          </cell>
          <cell r="E367" t="str">
            <v>Palm oil</v>
          </cell>
          <cell r="F367">
            <v>0.23917287624641898</v>
          </cell>
        </row>
        <row r="368">
          <cell r="D368" t="str">
            <v>IOI VENTURES (L)BERHAD</v>
          </cell>
          <cell r="E368" t="str">
            <v>Palm oil</v>
          </cell>
          <cell r="F368">
            <v>0.23917287624641898</v>
          </cell>
        </row>
        <row r="369">
          <cell r="D369" t="str">
            <v>IOI Ventures Berhad</v>
          </cell>
          <cell r="E369" t="str">
            <v>Palm oil</v>
          </cell>
          <cell r="F369">
            <v>0.23917287624641898</v>
          </cell>
        </row>
        <row r="370">
          <cell r="D370" t="str">
            <v>IOI Corporation</v>
          </cell>
          <cell r="E370" t="str">
            <v>Palm oil</v>
          </cell>
          <cell r="F370">
            <v>0.23917287624641898</v>
          </cell>
        </row>
        <row r="371">
          <cell r="D371" t="str">
            <v>IOI Corp Bhd</v>
          </cell>
          <cell r="E371" t="str">
            <v>Palm oil</v>
          </cell>
          <cell r="F371">
            <v>0.25168806093961699</v>
          </cell>
        </row>
        <row r="372">
          <cell r="D372" t="str">
            <v>IOI Investment (L)Bhd</v>
          </cell>
          <cell r="E372" t="str">
            <v>Palm oil</v>
          </cell>
          <cell r="F372">
            <v>0.25168806093961699</v>
          </cell>
        </row>
        <row r="373">
          <cell r="D373" t="str">
            <v>IOI INVESTMENT BHD</v>
          </cell>
          <cell r="E373" t="str">
            <v>Palm oil</v>
          </cell>
          <cell r="F373">
            <v>0.25168806093961699</v>
          </cell>
        </row>
        <row r="374">
          <cell r="D374" t="str">
            <v>IOI Management Sdn Bhd</v>
          </cell>
          <cell r="E374" t="str">
            <v>Palm oil</v>
          </cell>
          <cell r="F374">
            <v>0.25168806093961699</v>
          </cell>
        </row>
        <row r="375">
          <cell r="D375" t="str">
            <v>IOI Resources (L) Berhad</v>
          </cell>
          <cell r="E375" t="str">
            <v>Palm oil</v>
          </cell>
          <cell r="F375">
            <v>0.25168806093961699</v>
          </cell>
        </row>
        <row r="376">
          <cell r="D376" t="str">
            <v>IOI VENTURES (L) BHD</v>
          </cell>
          <cell r="E376" t="str">
            <v>Palm oil</v>
          </cell>
          <cell r="F376">
            <v>0.25168806093961699</v>
          </cell>
        </row>
        <row r="377">
          <cell r="D377" t="str">
            <v>IOI VENTURES (L)BERHAD</v>
          </cell>
          <cell r="E377" t="str">
            <v>Palm oil</v>
          </cell>
          <cell r="F377">
            <v>0.25168806093961699</v>
          </cell>
        </row>
        <row r="378">
          <cell r="D378" t="str">
            <v>IOI Ventures Berhad</v>
          </cell>
          <cell r="E378" t="str">
            <v>Palm oil</v>
          </cell>
          <cell r="F378">
            <v>0.25168806093961699</v>
          </cell>
        </row>
        <row r="379">
          <cell r="D379" t="str">
            <v>IOI Corporation</v>
          </cell>
          <cell r="E379" t="str">
            <v>Palm oil</v>
          </cell>
          <cell r="F379">
            <v>0.25168806093961699</v>
          </cell>
        </row>
        <row r="380">
          <cell r="D380" t="str">
            <v>IOI Corp Bhd</v>
          </cell>
          <cell r="E380" t="str">
            <v>Palm oil</v>
          </cell>
          <cell r="F380">
            <v>0.33776844317602506</v>
          </cell>
        </row>
        <row r="381">
          <cell r="D381" t="str">
            <v>IOI Investment (L)Bhd</v>
          </cell>
          <cell r="E381" t="str">
            <v>Palm oil</v>
          </cell>
          <cell r="F381">
            <v>0.33776844317602506</v>
          </cell>
        </row>
        <row r="382">
          <cell r="D382" t="str">
            <v>IOI INVESTMENT BHD</v>
          </cell>
          <cell r="E382" t="str">
            <v>Palm oil</v>
          </cell>
          <cell r="F382">
            <v>0.33776844317602506</v>
          </cell>
        </row>
        <row r="383">
          <cell r="D383" t="str">
            <v>IOI Management Sdn Bhd</v>
          </cell>
          <cell r="E383" t="str">
            <v>Palm oil</v>
          </cell>
          <cell r="F383">
            <v>0.33776844317602506</v>
          </cell>
        </row>
        <row r="384">
          <cell r="D384" t="str">
            <v>IOI Resources (L) Berhad</v>
          </cell>
          <cell r="E384" t="str">
            <v>Palm oil</v>
          </cell>
          <cell r="F384">
            <v>0.33776844317602506</v>
          </cell>
        </row>
        <row r="385">
          <cell r="D385" t="str">
            <v>IOI VENTURES (L) BHD</v>
          </cell>
          <cell r="E385" t="str">
            <v>Palm oil</v>
          </cell>
          <cell r="F385">
            <v>0.33776844317602506</v>
          </cell>
        </row>
        <row r="386">
          <cell r="D386" t="str">
            <v>IOI VENTURES (L)BERHAD</v>
          </cell>
          <cell r="E386" t="str">
            <v>Palm oil</v>
          </cell>
          <cell r="F386">
            <v>0.33776844317602506</v>
          </cell>
        </row>
        <row r="387">
          <cell r="D387" t="str">
            <v>IOI Ventures Berhad</v>
          </cell>
          <cell r="E387" t="str">
            <v>Palm oil</v>
          </cell>
          <cell r="F387">
            <v>0.33776844317602506</v>
          </cell>
        </row>
        <row r="388">
          <cell r="D388" t="str">
            <v>IOI Corporation</v>
          </cell>
          <cell r="E388" t="str">
            <v>Palm oil</v>
          </cell>
          <cell r="F388">
            <v>0.33776844317602506</v>
          </cell>
        </row>
        <row r="389">
          <cell r="D389" t="str">
            <v>Kencana Agri Ltd</v>
          </cell>
          <cell r="E389" t="str">
            <v>Palm oil</v>
          </cell>
          <cell r="F389">
            <v>0.97857933311563439</v>
          </cell>
        </row>
        <row r="390">
          <cell r="D390" t="str">
            <v>Wilmar Cahaya Indonesia</v>
          </cell>
          <cell r="E390" t="str">
            <v>Other</v>
          </cell>
          <cell r="F390">
            <v>0</v>
          </cell>
        </row>
        <row r="391">
          <cell r="D391" t="str">
            <v>Wealth Anchor Pte Ltd</v>
          </cell>
          <cell r="E391" t="str">
            <v>Other</v>
          </cell>
          <cell r="F391">
            <v>0</v>
          </cell>
        </row>
        <row r="392">
          <cell r="D392" t="str">
            <v>Wii</v>
          </cell>
          <cell r="E392" t="str">
            <v>Palm oil</v>
          </cell>
          <cell r="F392">
            <v>0.11046968713765336</v>
          </cell>
        </row>
        <row r="393">
          <cell r="D393" t="str">
            <v>WII Ltd</v>
          </cell>
          <cell r="E393" t="str">
            <v>Palm oil</v>
          </cell>
          <cell r="F393">
            <v>0.11046968713765336</v>
          </cell>
        </row>
        <row r="394">
          <cell r="D394" t="str">
            <v>Wii Pte Ltd</v>
          </cell>
          <cell r="E394" t="str">
            <v>Palm oil</v>
          </cell>
          <cell r="F394">
            <v>0.11046968713765336</v>
          </cell>
        </row>
        <row r="395">
          <cell r="D395" t="str">
            <v>Wilmar International Ltd</v>
          </cell>
          <cell r="E395" t="str">
            <v>Palm oil</v>
          </cell>
          <cell r="F395">
            <v>0.11046968713765336</v>
          </cell>
        </row>
        <row r="396">
          <cell r="D396" t="str">
            <v>Wilmar International</v>
          </cell>
          <cell r="E396" t="str">
            <v>Palm oil</v>
          </cell>
          <cell r="F396">
            <v>0.11046968713765336</v>
          </cell>
        </row>
        <row r="397">
          <cell r="D397" t="str">
            <v>Kencana Agri</v>
          </cell>
          <cell r="E397" t="str">
            <v>Palm oil</v>
          </cell>
          <cell r="F397">
            <v>0.97857933311563439</v>
          </cell>
        </row>
        <row r="398">
          <cell r="D398" t="str">
            <v>Kencana Agri Ltd</v>
          </cell>
          <cell r="E398" t="str">
            <v>Palm oil</v>
          </cell>
          <cell r="F398">
            <v>0.97857933311563439</v>
          </cell>
        </row>
        <row r="399">
          <cell r="D399" t="str">
            <v>Wilmar Cahaya Indonesia</v>
          </cell>
          <cell r="E399" t="str">
            <v>Other</v>
          </cell>
          <cell r="F399">
            <v>0</v>
          </cell>
        </row>
        <row r="400">
          <cell r="D400" t="str">
            <v>Wealth Anchor Pte Ltd</v>
          </cell>
          <cell r="E400" t="str">
            <v>Other</v>
          </cell>
          <cell r="F400">
            <v>0</v>
          </cell>
        </row>
        <row r="401">
          <cell r="D401" t="str">
            <v>Wii</v>
          </cell>
          <cell r="E401" t="str">
            <v>Palm oil</v>
          </cell>
          <cell r="F401">
            <v>0.11046968713765336</v>
          </cell>
        </row>
        <row r="402">
          <cell r="D402" t="str">
            <v>WII Ltd</v>
          </cell>
          <cell r="E402" t="str">
            <v>Palm oil</v>
          </cell>
          <cell r="F402">
            <v>0.11046968713765336</v>
          </cell>
        </row>
        <row r="403">
          <cell r="D403" t="str">
            <v>Wii Pte Ltd</v>
          </cell>
          <cell r="E403" t="str">
            <v>Palm oil</v>
          </cell>
          <cell r="F403">
            <v>0.11046968713765336</v>
          </cell>
        </row>
        <row r="404">
          <cell r="D404" t="str">
            <v>Wilmar International Ltd</v>
          </cell>
          <cell r="E404" t="str">
            <v>Palm oil</v>
          </cell>
          <cell r="F404">
            <v>0.11046968713765336</v>
          </cell>
        </row>
        <row r="405">
          <cell r="D405" t="str">
            <v>Wilmar International</v>
          </cell>
          <cell r="E405" t="str">
            <v>Palm oil</v>
          </cell>
          <cell r="F405">
            <v>0.11046968713765336</v>
          </cell>
        </row>
        <row r="406">
          <cell r="D406" t="str">
            <v>Kencana Agri</v>
          </cell>
          <cell r="E406" t="str">
            <v>Palm oil</v>
          </cell>
          <cell r="F406">
            <v>0.97857933311563439</v>
          </cell>
        </row>
        <row r="407">
          <cell r="D407" t="str">
            <v>Kencana Agri Ltd</v>
          </cell>
          <cell r="E407" t="str">
            <v>Palm oil</v>
          </cell>
          <cell r="F407">
            <v>0.98291050493661192</v>
          </cell>
        </row>
        <row r="408">
          <cell r="D408" t="str">
            <v>Wilmar Cahaya Indonesia</v>
          </cell>
          <cell r="E408" t="str">
            <v>Other</v>
          </cell>
          <cell r="F408">
            <v>0</v>
          </cell>
        </row>
        <row r="409">
          <cell r="D409" t="str">
            <v>Wealth Anchor Pte Ltd</v>
          </cell>
          <cell r="E409" t="str">
            <v>Palm oil</v>
          </cell>
          <cell r="F409">
            <v>0</v>
          </cell>
        </row>
        <row r="410">
          <cell r="D410" t="str">
            <v>Wii</v>
          </cell>
          <cell r="E410" t="str">
            <v>Palm oil</v>
          </cell>
          <cell r="F410">
            <v>9.9065973760748119E-2</v>
          </cell>
        </row>
        <row r="411">
          <cell r="D411" t="str">
            <v>WII Ltd</v>
          </cell>
          <cell r="E411" t="str">
            <v>Palm oil</v>
          </cell>
          <cell r="F411">
            <v>9.9065973760748119E-2</v>
          </cell>
        </row>
        <row r="412">
          <cell r="D412" t="str">
            <v>Wii Pte Ltd</v>
          </cell>
          <cell r="E412" t="str">
            <v>Palm oil</v>
          </cell>
          <cell r="F412">
            <v>9.9065973760748119E-2</v>
          </cell>
        </row>
        <row r="413">
          <cell r="D413" t="str">
            <v>Wilmar International Ltd</v>
          </cell>
          <cell r="E413" t="str">
            <v>Palm oil</v>
          </cell>
          <cell r="F413">
            <v>9.9065973760748119E-2</v>
          </cell>
        </row>
        <row r="414">
          <cell r="D414" t="str">
            <v>Wilmar International</v>
          </cell>
          <cell r="E414" t="str">
            <v>Palm oil</v>
          </cell>
          <cell r="F414">
            <v>9.9065973760748119E-2</v>
          </cell>
        </row>
        <row r="415">
          <cell r="D415" t="str">
            <v>Kencana Agri</v>
          </cell>
          <cell r="E415" t="str">
            <v>Palm oil</v>
          </cell>
          <cell r="F415">
            <v>0.98291050493661192</v>
          </cell>
        </row>
        <row r="416">
          <cell r="D416" t="str">
            <v>Kencana Agri Ltd</v>
          </cell>
          <cell r="E416" t="str">
            <v>Palm oil</v>
          </cell>
          <cell r="F416">
            <v>1</v>
          </cell>
        </row>
        <row r="417">
          <cell r="D417" t="str">
            <v>Wilmar Cahaya Indonesia</v>
          </cell>
          <cell r="E417" t="str">
            <v>Other</v>
          </cell>
          <cell r="F417">
            <v>0</v>
          </cell>
        </row>
        <row r="418">
          <cell r="D418" t="str">
            <v>Wealth Anchor Pte Ltd</v>
          </cell>
          <cell r="E418" t="str">
            <v>Palm oil</v>
          </cell>
          <cell r="F418">
            <v>0</v>
          </cell>
        </row>
        <row r="419">
          <cell r="D419" t="str">
            <v>Wii</v>
          </cell>
          <cell r="E419" t="str">
            <v>Palm oil</v>
          </cell>
          <cell r="F419">
            <v>0.11016044347847322</v>
          </cell>
        </row>
        <row r="420">
          <cell r="D420" t="str">
            <v>WII Ltd</v>
          </cell>
          <cell r="E420" t="str">
            <v>Palm oil</v>
          </cell>
          <cell r="F420">
            <v>0.11016044347847322</v>
          </cell>
        </row>
        <row r="421">
          <cell r="D421" t="str">
            <v>Wii Pte Ltd</v>
          </cell>
          <cell r="E421" t="str">
            <v>Palm oil</v>
          </cell>
          <cell r="F421">
            <v>0.11016044347847322</v>
          </cell>
        </row>
        <row r="422">
          <cell r="D422" t="str">
            <v>Wilmar International Ltd</v>
          </cell>
          <cell r="E422" t="str">
            <v>Palm oil</v>
          </cell>
          <cell r="F422">
            <v>0.11016044347847322</v>
          </cell>
        </row>
        <row r="423">
          <cell r="D423" t="str">
            <v>Wilmar International</v>
          </cell>
          <cell r="E423" t="str">
            <v>Palm oil</v>
          </cell>
          <cell r="F423">
            <v>0.11016044347847322</v>
          </cell>
        </row>
        <row r="424">
          <cell r="D424" t="str">
            <v>Kencana Agri</v>
          </cell>
          <cell r="E424" t="str">
            <v>Palm oil</v>
          </cell>
          <cell r="F424">
            <v>1</v>
          </cell>
        </row>
        <row r="425">
          <cell r="D425" t="str">
            <v>Kencana Agri Ltd</v>
          </cell>
          <cell r="E425" t="str">
            <v>Palm oil</v>
          </cell>
          <cell r="F425">
            <v>1</v>
          </cell>
        </row>
        <row r="426">
          <cell r="D426" t="str">
            <v>Wilmar Cahaya Indonesia</v>
          </cell>
          <cell r="E426" t="str">
            <v>Other</v>
          </cell>
          <cell r="F426">
            <v>0</v>
          </cell>
        </row>
        <row r="427">
          <cell r="D427" t="str">
            <v>Wealth Anchor Pte Ltd</v>
          </cell>
          <cell r="E427" t="str">
            <v>Palm oil</v>
          </cell>
          <cell r="F427">
            <v>0</v>
          </cell>
        </row>
        <row r="428">
          <cell r="D428" t="str">
            <v>Wii</v>
          </cell>
          <cell r="E428" t="str">
            <v>Palm oil</v>
          </cell>
          <cell r="F428">
            <v>0.11016044347847322</v>
          </cell>
        </row>
        <row r="429">
          <cell r="D429" t="str">
            <v>WII Ltd</v>
          </cell>
          <cell r="E429" t="str">
            <v>Palm oil</v>
          </cell>
          <cell r="F429">
            <v>0.11016044347847322</v>
          </cell>
        </row>
        <row r="430">
          <cell r="D430" t="str">
            <v>Wii Pte Ltd</v>
          </cell>
          <cell r="E430" t="str">
            <v>Palm oil</v>
          </cell>
          <cell r="F430">
            <v>0.11016044347847322</v>
          </cell>
        </row>
        <row r="431">
          <cell r="D431" t="str">
            <v>Wilmar International Ltd</v>
          </cell>
          <cell r="E431" t="str">
            <v>Palm oil</v>
          </cell>
          <cell r="F431">
            <v>0.10958340376550514</v>
          </cell>
        </row>
        <row r="432">
          <cell r="D432" t="str">
            <v>Wilmar International</v>
          </cell>
          <cell r="E432" t="str">
            <v>Palm oil</v>
          </cell>
          <cell r="F432">
            <v>0.10958340376550514</v>
          </cell>
        </row>
        <row r="433">
          <cell r="D433" t="str">
            <v>Kencana Agri</v>
          </cell>
          <cell r="E433" t="str">
            <v>Palm oil</v>
          </cell>
          <cell r="F433">
            <v>1</v>
          </cell>
        </row>
        <row r="434">
          <cell r="D434" t="str">
            <v>Kencana Agri Ltd</v>
          </cell>
          <cell r="E434" t="str">
            <v>Palm oil</v>
          </cell>
          <cell r="F434">
            <v>1</v>
          </cell>
        </row>
        <row r="435">
          <cell r="D435" t="str">
            <v>Wilmar Cahaya Indonesia</v>
          </cell>
          <cell r="E435" t="str">
            <v>Other</v>
          </cell>
          <cell r="F435">
            <v>0</v>
          </cell>
        </row>
        <row r="436">
          <cell r="D436" t="str">
            <v>Wealth Anchor Pte Ltd</v>
          </cell>
          <cell r="E436" t="str">
            <v>Palm oil</v>
          </cell>
          <cell r="F436">
            <v>0</v>
          </cell>
        </row>
        <row r="437">
          <cell r="D437" t="str">
            <v>Wii</v>
          </cell>
          <cell r="E437" t="str">
            <v>Palm oil</v>
          </cell>
          <cell r="F437">
            <v>0.11840340904289941</v>
          </cell>
        </row>
        <row r="438">
          <cell r="D438" t="str">
            <v>WII Ltd</v>
          </cell>
          <cell r="E438" t="str">
            <v>Palm oil</v>
          </cell>
          <cell r="F438">
            <v>0.11840340904289941</v>
          </cell>
        </row>
        <row r="439">
          <cell r="D439" t="str">
            <v>Wii Pte Ltd</v>
          </cell>
          <cell r="E439" t="str">
            <v>Palm oil</v>
          </cell>
          <cell r="F439">
            <v>0.11840340904289941</v>
          </cell>
        </row>
        <row r="440">
          <cell r="D440" t="str">
            <v>Wilmar International Ltd</v>
          </cell>
          <cell r="E440" t="str">
            <v>Palm oil</v>
          </cell>
          <cell r="F440">
            <v>0.11840340904289941</v>
          </cell>
        </row>
        <row r="441">
          <cell r="D441" t="str">
            <v>Wilmar International</v>
          </cell>
          <cell r="E441" t="str">
            <v>Palm oil</v>
          </cell>
          <cell r="F441">
            <v>0.11840340904289941</v>
          </cell>
        </row>
        <row r="442">
          <cell r="D442" t="str">
            <v>Kencana Agri</v>
          </cell>
          <cell r="E442" t="str">
            <v>Palm oil</v>
          </cell>
          <cell r="F442">
            <v>1</v>
          </cell>
        </row>
        <row r="443">
          <cell r="D443" t="str">
            <v>Astra Agro Lestari</v>
          </cell>
          <cell r="E443" t="str">
            <v>Palm oil</v>
          </cell>
          <cell r="F443">
            <v>1</v>
          </cell>
        </row>
        <row r="444">
          <cell r="D444" t="str">
            <v>Jardine Matheson</v>
          </cell>
          <cell r="E444" t="str">
            <v>Palm oil</v>
          </cell>
          <cell r="F444">
            <v>3.7540696377942724E-2</v>
          </cell>
        </row>
        <row r="445">
          <cell r="D445" t="str">
            <v>Astra International Tbk PT</v>
          </cell>
          <cell r="E445" t="str">
            <v>Palm oil</v>
          </cell>
          <cell r="F445">
            <v>0.08</v>
          </cell>
        </row>
        <row r="446">
          <cell r="D446" t="str">
            <v>Jardine Matheson Holdings</v>
          </cell>
          <cell r="E446" t="str">
            <v>Palm oil</v>
          </cell>
          <cell r="F446">
            <v>3.7540696377942724E-2</v>
          </cell>
        </row>
        <row r="447">
          <cell r="D447" t="str">
            <v>Astra Agro Lestari</v>
          </cell>
          <cell r="E447" t="str">
            <v>Palm oil</v>
          </cell>
          <cell r="F447">
            <v>1</v>
          </cell>
        </row>
        <row r="448">
          <cell r="D448" t="str">
            <v>Jardine Matheson</v>
          </cell>
          <cell r="E448" t="str">
            <v>Palm oil</v>
          </cell>
          <cell r="F448">
            <v>3.7540696377942724E-2</v>
          </cell>
        </row>
        <row r="449">
          <cell r="D449" t="str">
            <v>Astra International Tbk PT</v>
          </cell>
          <cell r="E449" t="str">
            <v>Palm oil</v>
          </cell>
          <cell r="F449">
            <v>0.08</v>
          </cell>
        </row>
        <row r="450">
          <cell r="D450" t="str">
            <v>Jardine Matheson Holdings</v>
          </cell>
          <cell r="E450" t="str">
            <v>Palm oil</v>
          </cell>
          <cell r="F450">
            <v>3.7540696377942724E-2</v>
          </cell>
        </row>
        <row r="451">
          <cell r="D451" t="str">
            <v>Astra Agro Lestari</v>
          </cell>
          <cell r="E451" t="str">
            <v>Palm oil</v>
          </cell>
          <cell r="F451">
            <v>1</v>
          </cell>
        </row>
        <row r="452">
          <cell r="D452" t="str">
            <v>Jardine Matheson</v>
          </cell>
          <cell r="E452" t="str">
            <v>Palm oil</v>
          </cell>
          <cell r="F452">
            <v>3.494982078853047E-2</v>
          </cell>
        </row>
        <row r="453">
          <cell r="D453" t="str">
            <v>Astra International Tbk PT</v>
          </cell>
          <cell r="E453" t="str">
            <v>Palm oil</v>
          </cell>
          <cell r="F453">
            <v>7.0000000000000007E-2</v>
          </cell>
        </row>
        <row r="454">
          <cell r="D454" t="str">
            <v>Jardine Matheson Holdings</v>
          </cell>
          <cell r="E454" t="str">
            <v>Palm oil</v>
          </cell>
          <cell r="F454">
            <v>3.494982078853047E-2</v>
          </cell>
        </row>
        <row r="455">
          <cell r="D455" t="str">
            <v>Astra Agro Lestari</v>
          </cell>
          <cell r="E455" t="str">
            <v>Palm oil</v>
          </cell>
          <cell r="F455">
            <v>1</v>
          </cell>
        </row>
        <row r="456">
          <cell r="D456" t="str">
            <v>Jardine Matheson</v>
          </cell>
          <cell r="E456" t="str">
            <v>Palm oil</v>
          </cell>
          <cell r="F456">
            <v>4.0250642861477733E-2</v>
          </cell>
        </row>
        <row r="457">
          <cell r="D457" t="str">
            <v>Astra International Tbk PT</v>
          </cell>
          <cell r="E457" t="str">
            <v>Palm oil</v>
          </cell>
          <cell r="F457">
            <v>7.6443470607423999E-2</v>
          </cell>
        </row>
        <row r="458">
          <cell r="D458" t="str">
            <v>Jardine Matheson Holdings</v>
          </cell>
          <cell r="E458" t="str">
            <v>Palm oil</v>
          </cell>
          <cell r="F458">
            <v>4.0250642861477733E-2</v>
          </cell>
        </row>
        <row r="459">
          <cell r="D459" t="str">
            <v>Astra Agro Lestari</v>
          </cell>
          <cell r="E459" t="str">
            <v>Palm oil</v>
          </cell>
          <cell r="F459">
            <v>1</v>
          </cell>
        </row>
        <row r="460">
          <cell r="D460" t="str">
            <v>Jardine Matheson</v>
          </cell>
          <cell r="E460" t="str">
            <v>Palm oil</v>
          </cell>
          <cell r="F460">
            <v>3.7839491155127553E-2</v>
          </cell>
        </row>
        <row r="461">
          <cell r="D461" t="str">
            <v>Astra International Tbk PT</v>
          </cell>
          <cell r="E461" t="str">
            <v>Palm oil</v>
          </cell>
          <cell r="F461">
            <v>7.4307103013355469E-2</v>
          </cell>
        </row>
        <row r="462">
          <cell r="D462" t="str">
            <v>Jardine Matheson Holdings</v>
          </cell>
          <cell r="E462" t="str">
            <v>Palm oil</v>
          </cell>
          <cell r="F462">
            <v>3.7839491155127553E-2</v>
          </cell>
        </row>
        <row r="463">
          <cell r="D463" t="str">
            <v>Astra Agro Lestari</v>
          </cell>
          <cell r="E463" t="str">
            <v>Palm oil</v>
          </cell>
          <cell r="F463">
            <v>0.98</v>
          </cell>
        </row>
        <row r="464">
          <cell r="D464" t="str">
            <v>Jardine Matheson</v>
          </cell>
          <cell r="E464" t="str">
            <v>Palm oil</v>
          </cell>
          <cell r="F464">
            <v>3.8027147195837552E-2</v>
          </cell>
        </row>
        <row r="465">
          <cell r="D465" t="str">
            <v>Astra International Tbk PT</v>
          </cell>
          <cell r="E465" t="str">
            <v>Palm oil</v>
          </cell>
          <cell r="F465">
            <v>7.7903896080881121E-2</v>
          </cell>
        </row>
        <row r="466">
          <cell r="D466" t="str">
            <v>Jardine Matheson Holdings</v>
          </cell>
          <cell r="E466" t="str">
            <v>Palm oil</v>
          </cell>
          <cell r="F466">
            <v>3.8027147195837552E-2</v>
          </cell>
        </row>
        <row r="467">
          <cell r="D467" t="str">
            <v>Citranusa Intisawit PT</v>
          </cell>
          <cell r="E467" t="str">
            <v>Palm oil</v>
          </cell>
          <cell r="F467">
            <v>1</v>
          </cell>
        </row>
        <row r="468">
          <cell r="D468" t="str">
            <v>Indofood Agri Resources</v>
          </cell>
          <cell r="E468" t="str">
            <v>Palm oil</v>
          </cell>
          <cell r="F468">
            <v>0.88980002005188497</v>
          </cell>
        </row>
        <row r="469">
          <cell r="D469" t="str">
            <v>Kebun Ganda Prima</v>
          </cell>
          <cell r="E469" t="str">
            <v>Palm oil</v>
          </cell>
          <cell r="F469">
            <v>1</v>
          </cell>
        </row>
        <row r="470">
          <cell r="D470" t="str">
            <v>LonSum</v>
          </cell>
          <cell r="E470" t="str">
            <v>Palm oil</v>
          </cell>
          <cell r="F470">
            <v>0.79082675904434863</v>
          </cell>
        </row>
        <row r="471">
          <cell r="D471" t="str">
            <v>PT PP London Sumatra</v>
          </cell>
          <cell r="E471" t="str">
            <v>Palm oil</v>
          </cell>
          <cell r="F471">
            <v>0.79082675904434863</v>
          </cell>
        </row>
        <row r="472">
          <cell r="D472" t="str">
            <v>Salim Ivomas Pratama</v>
          </cell>
          <cell r="E472" t="str">
            <v>Palm oil</v>
          </cell>
          <cell r="F472">
            <v>0.9315583129165097</v>
          </cell>
        </row>
        <row r="473">
          <cell r="D473" t="str">
            <v>Salim Ivomas Pratama Tbk PT</v>
          </cell>
          <cell r="E473" t="str">
            <v>Palm oil</v>
          </cell>
          <cell r="F473">
            <v>0.9315583129165097</v>
          </cell>
        </row>
        <row r="474">
          <cell r="D474" t="str">
            <v>Citranusa Intisawit PT</v>
          </cell>
          <cell r="E474" t="str">
            <v>Palm oil</v>
          </cell>
          <cell r="F474">
            <v>1</v>
          </cell>
        </row>
        <row r="475">
          <cell r="D475" t="str">
            <v>Indofood Agri Resources</v>
          </cell>
          <cell r="E475" t="str">
            <v>Palm oil</v>
          </cell>
          <cell r="F475">
            <v>0.88980002005188497</v>
          </cell>
        </row>
        <row r="476">
          <cell r="D476" t="str">
            <v>Kebun Ganda Prima</v>
          </cell>
          <cell r="E476" t="str">
            <v>Palm oil</v>
          </cell>
          <cell r="F476">
            <v>1</v>
          </cell>
        </row>
        <row r="477">
          <cell r="D477" t="str">
            <v>LonSum</v>
          </cell>
          <cell r="E477" t="str">
            <v>Palm oil</v>
          </cell>
          <cell r="F477">
            <v>0.79082675904434863</v>
          </cell>
        </row>
        <row r="478">
          <cell r="D478" t="str">
            <v>PT PP London Sumatra</v>
          </cell>
          <cell r="E478" t="str">
            <v>Palm oil</v>
          </cell>
          <cell r="F478">
            <v>0.79082675904434863</v>
          </cell>
        </row>
        <row r="479">
          <cell r="D479" t="str">
            <v>Salim Ivomas Pratama</v>
          </cell>
          <cell r="E479" t="str">
            <v>Palm oil</v>
          </cell>
          <cell r="F479">
            <v>0.9315583129165097</v>
          </cell>
        </row>
        <row r="480">
          <cell r="D480" t="str">
            <v>Salim Ivomas Pratama Tbk PT</v>
          </cell>
          <cell r="E480" t="str">
            <v>Palm oil</v>
          </cell>
          <cell r="F480">
            <v>0.9315583129165097</v>
          </cell>
        </row>
        <row r="481">
          <cell r="D481" t="str">
            <v>Citranusa Intisawit PT</v>
          </cell>
          <cell r="E481" t="str">
            <v>Palm oil</v>
          </cell>
          <cell r="F481">
            <v>1</v>
          </cell>
        </row>
        <row r="482">
          <cell r="D482" t="str">
            <v>Indofood Agri Resources</v>
          </cell>
          <cell r="E482" t="str">
            <v>Palm oil</v>
          </cell>
          <cell r="F482">
            <v>0.86146381667083027</v>
          </cell>
        </row>
        <row r="483">
          <cell r="D483" t="str">
            <v>Kebun Ganda Prima</v>
          </cell>
          <cell r="E483" t="str">
            <v>Palm oil</v>
          </cell>
          <cell r="F483">
            <v>1</v>
          </cell>
        </row>
        <row r="484">
          <cell r="D484" t="str">
            <v>LonSum</v>
          </cell>
          <cell r="E484" t="str">
            <v>Palm oil</v>
          </cell>
          <cell r="F484">
            <v>0.79626006663406945</v>
          </cell>
        </row>
        <row r="485">
          <cell r="D485" t="str">
            <v>PT PP London Sumatra</v>
          </cell>
          <cell r="E485" t="str">
            <v>Palm oil</v>
          </cell>
          <cell r="F485">
            <v>0.79626006663406945</v>
          </cell>
        </row>
        <row r="486">
          <cell r="D486" t="str">
            <v>Salim Ivomas Pratama</v>
          </cell>
          <cell r="E486" t="str">
            <v>Palm oil</v>
          </cell>
          <cell r="F486">
            <v>0.92610618826546021</v>
          </cell>
        </row>
        <row r="487">
          <cell r="D487" t="str">
            <v>Salim Ivomas Pratama Tbk PT</v>
          </cell>
          <cell r="E487" t="str">
            <v>Palm oil</v>
          </cell>
          <cell r="F487">
            <v>0.92610618826546021</v>
          </cell>
        </row>
        <row r="488">
          <cell r="D488" t="str">
            <v>Citranusa Intisawit PT</v>
          </cell>
          <cell r="E488" t="str">
            <v>Palm oil</v>
          </cell>
          <cell r="F488">
            <v>1</v>
          </cell>
        </row>
        <row r="489">
          <cell r="D489" t="str">
            <v>Indofood Agri Resources</v>
          </cell>
          <cell r="E489" t="str">
            <v>Palm oil</v>
          </cell>
          <cell r="F489">
            <v>0.89099530520936621</v>
          </cell>
        </row>
        <row r="490">
          <cell r="D490" t="str">
            <v>Kebun Ganda Prima</v>
          </cell>
          <cell r="E490" t="str">
            <v>Palm oil</v>
          </cell>
          <cell r="F490">
            <v>1</v>
          </cell>
        </row>
        <row r="491">
          <cell r="D491" t="str">
            <v>LonSum</v>
          </cell>
          <cell r="E491" t="str">
            <v>Palm oil</v>
          </cell>
          <cell r="F491">
            <v>0.78668484657031834</v>
          </cell>
        </row>
        <row r="492">
          <cell r="D492" t="str">
            <v>PT PP London Sumatra</v>
          </cell>
          <cell r="E492" t="str">
            <v>Palm oil</v>
          </cell>
          <cell r="F492">
            <v>0.78668484657031834</v>
          </cell>
        </row>
        <row r="493">
          <cell r="D493" t="str">
            <v>Salim Ivomas Pratama</v>
          </cell>
          <cell r="E493" t="str">
            <v>Palm oil</v>
          </cell>
          <cell r="F493">
            <v>0.92966677361152528</v>
          </cell>
        </row>
        <row r="494">
          <cell r="D494" t="str">
            <v>Salim Ivomas Pratama Tbk PT</v>
          </cell>
          <cell r="E494" t="str">
            <v>Palm oil</v>
          </cell>
          <cell r="F494">
            <v>0.92966677361152528</v>
          </cell>
        </row>
        <row r="495">
          <cell r="D495" t="str">
            <v>Citranusa Intisawit PT</v>
          </cell>
          <cell r="E495" t="str">
            <v>Palm oil</v>
          </cell>
          <cell r="F495">
            <v>1</v>
          </cell>
        </row>
        <row r="496">
          <cell r="D496" t="str">
            <v>Indofood Agri Resources</v>
          </cell>
          <cell r="E496" t="str">
            <v>Palm oil</v>
          </cell>
          <cell r="F496">
            <v>0.90649896109577055</v>
          </cell>
        </row>
        <row r="497">
          <cell r="D497" t="str">
            <v>Kebun Ganda Prima</v>
          </cell>
          <cell r="E497" t="str">
            <v>Palm oil</v>
          </cell>
          <cell r="F497">
            <v>1</v>
          </cell>
        </row>
        <row r="498">
          <cell r="D498" t="str">
            <v>LonSum</v>
          </cell>
          <cell r="E498" t="str">
            <v>Palm oil</v>
          </cell>
          <cell r="F498">
            <v>0.78359540476556688</v>
          </cell>
        </row>
        <row r="499">
          <cell r="D499" t="str">
            <v>PT PP London Sumatra</v>
          </cell>
          <cell r="E499" t="str">
            <v>Palm oil</v>
          </cell>
          <cell r="F499">
            <v>0.78359540476556688</v>
          </cell>
        </row>
        <row r="500">
          <cell r="D500" t="str">
            <v>Salim Ivomas Pratama</v>
          </cell>
          <cell r="E500" t="str">
            <v>Palm oil</v>
          </cell>
          <cell r="F500">
            <v>0.94339655555294655</v>
          </cell>
        </row>
        <row r="501">
          <cell r="D501" t="str">
            <v>Salim Ivomas Pratama Tbk PT</v>
          </cell>
          <cell r="E501" t="str">
            <v>Palm oil</v>
          </cell>
          <cell r="F501">
            <v>0.94339655555294655</v>
          </cell>
        </row>
        <row r="502">
          <cell r="D502" t="str">
            <v>Citranusa Intisawit PT</v>
          </cell>
          <cell r="E502" t="str">
            <v>Palm oil</v>
          </cell>
          <cell r="F502">
            <v>1</v>
          </cell>
        </row>
        <row r="503">
          <cell r="D503" t="str">
            <v>Indofood Agri Resources</v>
          </cell>
          <cell r="E503" t="str">
            <v>Palm oil</v>
          </cell>
          <cell r="F503">
            <v>0.89706609236274559</v>
          </cell>
        </row>
        <row r="504">
          <cell r="D504" t="str">
            <v>Kebun Ganda Prima</v>
          </cell>
          <cell r="E504" t="str">
            <v>Palm oil</v>
          </cell>
          <cell r="F504">
            <v>1</v>
          </cell>
        </row>
        <row r="505">
          <cell r="D505" t="str">
            <v>LonSum</v>
          </cell>
          <cell r="E505" t="str">
            <v>Palm oil</v>
          </cell>
          <cell r="F505">
            <v>0.78420000000000001</v>
          </cell>
        </row>
        <row r="506">
          <cell r="D506" t="str">
            <v>PT PP London Sumatra</v>
          </cell>
          <cell r="E506" t="str">
            <v>Palm oil</v>
          </cell>
          <cell r="F506">
            <v>0.78420000000000001</v>
          </cell>
        </row>
        <row r="507">
          <cell r="D507" t="str">
            <v>Salim Ivomas Pratama</v>
          </cell>
          <cell r="E507" t="str">
            <v>Palm oil</v>
          </cell>
          <cell r="F507">
            <v>0.95004315186509125</v>
          </cell>
        </row>
        <row r="508">
          <cell r="D508" t="str">
            <v>Salim Ivomas Pratama Tbk PT</v>
          </cell>
          <cell r="E508" t="str">
            <v>Palm oil</v>
          </cell>
          <cell r="F508">
            <v>0.95004315186509125</v>
          </cell>
        </row>
        <row r="509">
          <cell r="D509" t="str">
            <v>Sime Darby</v>
          </cell>
          <cell r="E509" t="str">
            <v>Palm oil</v>
          </cell>
          <cell r="F509">
            <v>0.41</v>
          </cell>
        </row>
        <row r="510">
          <cell r="D510" t="str">
            <v>SIME DARBY BHD</v>
          </cell>
          <cell r="E510" t="str">
            <v>Palm oil</v>
          </cell>
          <cell r="F510">
            <v>0.41</v>
          </cell>
        </row>
        <row r="511">
          <cell r="D511" t="str">
            <v>SIME DARBY BHD (MALAYSIA)</v>
          </cell>
          <cell r="E511" t="str">
            <v>Palm oil</v>
          </cell>
          <cell r="F511">
            <v>0.41</v>
          </cell>
        </row>
        <row r="512">
          <cell r="D512" t="str">
            <v>SIME DARBY BHD NEW</v>
          </cell>
          <cell r="E512" t="str">
            <v>Palm oil</v>
          </cell>
          <cell r="F512">
            <v>0.41</v>
          </cell>
        </row>
        <row r="513">
          <cell r="D513" t="str">
            <v>Sime Darby Plantation Sdn Bhd</v>
          </cell>
          <cell r="E513" t="str">
            <v>Palm oil</v>
          </cell>
          <cell r="F513">
            <v>0.41</v>
          </cell>
        </row>
        <row r="514">
          <cell r="D514" t="str">
            <v>Kumpulan Sime Darby Bhd</v>
          </cell>
          <cell r="E514" t="str">
            <v>Palm oil</v>
          </cell>
          <cell r="F514">
            <v>0.41</v>
          </cell>
        </row>
        <row r="515">
          <cell r="D515" t="str">
            <v>Sime Darby Global Bhd</v>
          </cell>
          <cell r="E515" t="str">
            <v>Palm oil</v>
          </cell>
          <cell r="F515">
            <v>0.41</v>
          </cell>
        </row>
        <row r="516">
          <cell r="D516" t="str">
            <v>Sime Darby Technologies Hldg</v>
          </cell>
          <cell r="E516" t="str">
            <v>Palm oil</v>
          </cell>
          <cell r="F516">
            <v>1</v>
          </cell>
        </row>
        <row r="517">
          <cell r="D517" t="str">
            <v>Golden Agri-Resources</v>
          </cell>
          <cell r="E517" t="str">
            <v>Palm oil</v>
          </cell>
          <cell r="F517">
            <v>1</v>
          </cell>
        </row>
        <row r="518">
          <cell r="D518" t="str">
            <v>Golden Agri-Resources Ltd</v>
          </cell>
          <cell r="E518" t="str">
            <v>Palm oil</v>
          </cell>
          <cell r="F518">
            <v>1</v>
          </cell>
        </row>
        <row r="519">
          <cell r="D519" t="str">
            <v>Golden Assets International Finance</v>
          </cell>
          <cell r="E519" t="str">
            <v>Palm oil</v>
          </cell>
          <cell r="F519">
            <v>1</v>
          </cell>
        </row>
        <row r="520">
          <cell r="D520" t="str">
            <v>Golden Assets International Finance Ltd</v>
          </cell>
          <cell r="E520" t="str">
            <v>Palm oil</v>
          </cell>
          <cell r="F520">
            <v>1</v>
          </cell>
        </row>
        <row r="521">
          <cell r="D521" t="str">
            <v>Maskapai Perkebunan Leidong</v>
          </cell>
          <cell r="E521" t="str">
            <v>Palm oil</v>
          </cell>
          <cell r="F521">
            <v>1</v>
          </cell>
        </row>
        <row r="522">
          <cell r="D522" t="str">
            <v>Satya Kisma Usaha</v>
          </cell>
          <cell r="E522" t="str">
            <v>Palm oil</v>
          </cell>
          <cell r="F522">
            <v>1</v>
          </cell>
        </row>
        <row r="523">
          <cell r="D523" t="str">
            <v>Sinar Mas Agro Resources</v>
          </cell>
          <cell r="E523" t="str">
            <v>Palm oil</v>
          </cell>
          <cell r="F523">
            <v>1</v>
          </cell>
        </row>
        <row r="524">
          <cell r="D524" t="str">
            <v>Tapian Nadenggan</v>
          </cell>
          <cell r="E524" t="str">
            <v>Palm oil</v>
          </cell>
          <cell r="F524">
            <v>1</v>
          </cell>
        </row>
        <row r="525">
          <cell r="D525" t="str">
            <v>Sinar Mas Agro Resources and Technology</v>
          </cell>
          <cell r="E525" t="str">
            <v>Palm oil</v>
          </cell>
          <cell r="F525">
            <v>1</v>
          </cell>
        </row>
        <row r="526">
          <cell r="D526" t="str">
            <v>Sinar Mas Agro Resources and Technology (SMART)</v>
          </cell>
          <cell r="E526" t="str">
            <v>Palm oil</v>
          </cell>
          <cell r="F526">
            <v>1</v>
          </cell>
        </row>
        <row r="527">
          <cell r="D527" t="str">
            <v>APP China Group Ltd</v>
          </cell>
          <cell r="E527" t="str">
            <v>Pulp &amp; paper</v>
          </cell>
          <cell r="F527">
            <v>1</v>
          </cell>
        </row>
        <row r="528">
          <cell r="D528" t="str">
            <v>Gold East Trading Hong Kong</v>
          </cell>
          <cell r="E528" t="str">
            <v>Pulp &amp; paper</v>
          </cell>
          <cell r="F528">
            <v>1</v>
          </cell>
        </row>
        <row r="529">
          <cell r="D529" t="str">
            <v>Golden Century Paper Co Ltd</v>
          </cell>
          <cell r="E529" t="str">
            <v>Pulp &amp; paper</v>
          </cell>
          <cell r="F529">
            <v>1</v>
          </cell>
        </row>
        <row r="530">
          <cell r="D530" t="str">
            <v>Golden Energy Mines Tbk PT</v>
          </cell>
          <cell r="E530" t="str">
            <v>Other</v>
          </cell>
          <cell r="F530">
            <v>0</v>
          </cell>
        </row>
        <row r="531">
          <cell r="D531" t="str">
            <v>Hainan Jinhai Pulp &amp; Paper Co</v>
          </cell>
          <cell r="E531" t="str">
            <v>Pulp &amp; paper</v>
          </cell>
          <cell r="F531">
            <v>1</v>
          </cell>
        </row>
        <row r="532">
          <cell r="D532" t="str">
            <v>Indah Kiat Pulp and Paper</v>
          </cell>
          <cell r="E532" t="str">
            <v>Pulp &amp; paper</v>
          </cell>
          <cell r="F532">
            <v>1</v>
          </cell>
        </row>
        <row r="533">
          <cell r="D533" t="str">
            <v>Ningbo Asia Paper Co Ltd</v>
          </cell>
          <cell r="E533" t="str">
            <v>Pulp &amp; paper</v>
          </cell>
          <cell r="F533">
            <v>1</v>
          </cell>
        </row>
        <row r="534">
          <cell r="D534" t="str">
            <v>Ningbo Asia Pulp &amp; Paper</v>
          </cell>
          <cell r="E534" t="str">
            <v>Pulp &amp; paper</v>
          </cell>
          <cell r="F534">
            <v>1</v>
          </cell>
        </row>
        <row r="535">
          <cell r="D535" t="str">
            <v>Pabrik Kertas Tjiwi Kimia</v>
          </cell>
          <cell r="E535" t="str">
            <v>Pulp &amp; paper</v>
          </cell>
          <cell r="F535">
            <v>1</v>
          </cell>
        </row>
        <row r="536">
          <cell r="D536" t="str">
            <v>Sinar Mas Multiartha Tbk PT</v>
          </cell>
          <cell r="E536" t="str">
            <v>Other</v>
          </cell>
          <cell r="F536">
            <v>0</v>
          </cell>
        </row>
        <row r="537">
          <cell r="D537" t="str">
            <v>SINAR MAS PAPER (CHINA) INVESTMENT CO LTD</v>
          </cell>
          <cell r="E537" t="str">
            <v>Pulp &amp; paper</v>
          </cell>
          <cell r="F537">
            <v>1</v>
          </cell>
        </row>
        <row r="538">
          <cell r="D538" t="str">
            <v>Sinar Mas Paper(China)Invest</v>
          </cell>
          <cell r="E538" t="str">
            <v>Pulp &amp; paper</v>
          </cell>
          <cell r="F538">
            <v>1</v>
          </cell>
        </row>
        <row r="539">
          <cell r="D539" t="str">
            <v>Indah Kiat</v>
          </cell>
          <cell r="E539" t="str">
            <v>Pulp &amp; paper</v>
          </cell>
          <cell r="F539">
            <v>1</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CB510-6609-48D5-8B64-90950685206C}">
  <sheetPr>
    <tabColor rgb="FFFF5869"/>
  </sheetPr>
  <dimension ref="A1:L260"/>
  <sheetViews>
    <sheetView tabSelected="1" workbookViewId="0">
      <pane xSplit="6" ySplit="2" topLeftCell="G186" activePane="bottomRight" state="frozen"/>
      <selection pane="topRight" activeCell="F1" sqref="F1"/>
      <selection pane="bottomLeft" activeCell="A3" sqref="A3"/>
      <selection pane="bottomRight" activeCell="G201" sqref="G201"/>
    </sheetView>
  </sheetViews>
  <sheetFormatPr defaultRowHeight="12.75" x14ac:dyDescent="0.2"/>
  <cols>
    <col min="1" max="1" width="9.140625" style="1"/>
    <col min="2" max="2" width="29" bestFit="1" customWidth="1"/>
    <col min="3" max="3" width="34.7109375" style="6" customWidth="1"/>
    <col min="7" max="7" width="9.140625" style="7"/>
    <col min="8" max="8" width="9.42578125" style="8" bestFit="1" customWidth="1"/>
    <col min="9" max="11" width="9.140625" style="8"/>
    <col min="12" max="12" width="20.42578125" style="9" bestFit="1" customWidth="1"/>
  </cols>
  <sheetData>
    <row r="1" spans="1:12" ht="15" x14ac:dyDescent="0.25">
      <c r="B1" s="2"/>
      <c r="C1" s="2"/>
      <c r="D1" s="2"/>
      <c r="E1" s="2"/>
      <c r="F1" s="2"/>
      <c r="G1" s="11" t="s">
        <v>0</v>
      </c>
      <c r="H1" s="11"/>
      <c r="I1" s="11"/>
      <c r="J1" s="11"/>
      <c r="K1" s="11"/>
      <c r="L1" s="11"/>
    </row>
    <row r="2" spans="1:12" ht="20.100000000000001" customHeight="1" x14ac:dyDescent="0.25">
      <c r="A2" s="3" t="s">
        <v>1</v>
      </c>
      <c r="B2" s="2" t="s">
        <v>2</v>
      </c>
      <c r="C2" s="2" t="s">
        <v>3</v>
      </c>
      <c r="D2" s="2" t="s">
        <v>4</v>
      </c>
      <c r="E2" s="2" t="s">
        <v>5</v>
      </c>
      <c r="F2" s="2" t="s">
        <v>6</v>
      </c>
      <c r="G2" s="4" t="s">
        <v>7</v>
      </c>
      <c r="H2" t="s">
        <v>8</v>
      </c>
      <c r="I2" t="s">
        <v>9</v>
      </c>
      <c r="J2" t="s">
        <v>10</v>
      </c>
      <c r="K2" t="s">
        <v>11</v>
      </c>
      <c r="L2" s="5" t="s">
        <v>12</v>
      </c>
    </row>
    <row r="3" spans="1:12" x14ac:dyDescent="0.2">
      <c r="A3" s="1" t="s">
        <v>64</v>
      </c>
      <c r="B3" t="s">
        <v>13</v>
      </c>
      <c r="C3" s="6" t="s">
        <v>14</v>
      </c>
      <c r="D3">
        <v>2018</v>
      </c>
      <c r="F3" t="s">
        <v>15</v>
      </c>
      <c r="G3" s="7">
        <v>1</v>
      </c>
      <c r="H3" s="8" t="s">
        <v>16</v>
      </c>
      <c r="I3" s="8" t="s">
        <v>16</v>
      </c>
      <c r="J3" s="8" t="s">
        <v>16</v>
      </c>
      <c r="K3" s="8">
        <v>1</v>
      </c>
      <c r="L3" s="9">
        <v>1</v>
      </c>
    </row>
    <row r="4" spans="1:12" x14ac:dyDescent="0.2">
      <c r="A4" s="1" t="s">
        <v>64</v>
      </c>
      <c r="B4" t="s">
        <v>13</v>
      </c>
      <c r="C4" s="6" t="s">
        <v>17</v>
      </c>
      <c r="D4">
        <v>2021</v>
      </c>
      <c r="E4" t="s">
        <v>18</v>
      </c>
      <c r="F4" t="s">
        <v>19</v>
      </c>
      <c r="G4" s="7">
        <v>0.69923986945708738</v>
      </c>
      <c r="H4" s="8" t="s">
        <v>16</v>
      </c>
      <c r="I4" s="8" t="s">
        <v>16</v>
      </c>
      <c r="J4" s="8" t="s">
        <v>16</v>
      </c>
      <c r="K4" s="8">
        <v>0.69923986945708738</v>
      </c>
      <c r="L4" s="9">
        <v>0.69923986945708738</v>
      </c>
    </row>
    <row r="5" spans="1:12" x14ac:dyDescent="0.2">
      <c r="A5" s="1" t="s">
        <v>64</v>
      </c>
      <c r="B5" t="s">
        <v>13</v>
      </c>
      <c r="C5" s="6" t="s">
        <v>20</v>
      </c>
      <c r="D5">
        <v>2019</v>
      </c>
      <c r="E5" t="s">
        <v>21</v>
      </c>
      <c r="F5" t="s">
        <v>22</v>
      </c>
      <c r="G5" s="7">
        <v>1</v>
      </c>
      <c r="H5" s="8" t="s">
        <v>16</v>
      </c>
      <c r="I5" s="8" t="s">
        <v>16</v>
      </c>
      <c r="J5" s="8" t="s">
        <v>16</v>
      </c>
      <c r="K5" s="8">
        <v>1</v>
      </c>
      <c r="L5" s="9">
        <v>1</v>
      </c>
    </row>
    <row r="6" spans="1:12" x14ac:dyDescent="0.2">
      <c r="A6" s="1" t="s">
        <v>219</v>
      </c>
      <c r="B6" t="s">
        <v>13</v>
      </c>
      <c r="C6" s="6" t="s">
        <v>23</v>
      </c>
      <c r="D6">
        <v>2016</v>
      </c>
      <c r="F6" t="s">
        <v>24</v>
      </c>
      <c r="G6" s="7">
        <v>0</v>
      </c>
      <c r="H6" s="8" t="s">
        <v>16</v>
      </c>
      <c r="I6" s="8" t="s">
        <v>16</v>
      </c>
      <c r="J6" s="8" t="s">
        <v>16</v>
      </c>
      <c r="K6" s="8">
        <v>0</v>
      </c>
      <c r="L6" s="9">
        <v>0</v>
      </c>
    </row>
    <row r="7" spans="1:12" x14ac:dyDescent="0.2">
      <c r="A7" s="1" t="s">
        <v>64</v>
      </c>
      <c r="B7" t="s">
        <v>13</v>
      </c>
      <c r="C7" s="6" t="s">
        <v>25</v>
      </c>
      <c r="D7">
        <v>2017</v>
      </c>
      <c r="F7" t="s">
        <v>24</v>
      </c>
      <c r="G7" s="7">
        <v>0</v>
      </c>
      <c r="H7" s="8" t="s">
        <v>16</v>
      </c>
      <c r="I7" s="8" t="s">
        <v>16</v>
      </c>
      <c r="J7" s="8" t="s">
        <v>16</v>
      </c>
      <c r="K7" s="8">
        <v>0</v>
      </c>
      <c r="L7" s="9">
        <v>0</v>
      </c>
    </row>
    <row r="8" spans="1:12" x14ac:dyDescent="0.2">
      <c r="A8" s="1" t="s">
        <v>64</v>
      </c>
      <c r="B8" t="s">
        <v>13</v>
      </c>
      <c r="C8" s="6" t="s">
        <v>26</v>
      </c>
      <c r="D8">
        <v>2016</v>
      </c>
      <c r="F8" t="s">
        <v>27</v>
      </c>
      <c r="G8" s="7">
        <v>0</v>
      </c>
      <c r="H8" s="8" t="s">
        <v>16</v>
      </c>
      <c r="I8" s="8" t="s">
        <v>16</v>
      </c>
      <c r="J8" s="8" t="s">
        <v>16</v>
      </c>
      <c r="K8" s="8">
        <v>0</v>
      </c>
      <c r="L8" s="9">
        <v>0</v>
      </c>
    </row>
    <row r="9" spans="1:12" x14ac:dyDescent="0.2">
      <c r="A9" s="1" t="s">
        <v>64</v>
      </c>
      <c r="B9" t="s">
        <v>13</v>
      </c>
      <c r="C9" s="6" t="s">
        <v>28</v>
      </c>
      <c r="D9">
        <v>2016</v>
      </c>
      <c r="F9" t="s">
        <v>27</v>
      </c>
      <c r="G9" s="7">
        <v>0</v>
      </c>
      <c r="H9" s="8" t="s">
        <v>16</v>
      </c>
      <c r="I9" s="8" t="s">
        <v>16</v>
      </c>
      <c r="J9" s="8" t="s">
        <v>16</v>
      </c>
      <c r="K9" s="8">
        <v>0</v>
      </c>
      <c r="L9" s="9">
        <v>0</v>
      </c>
    </row>
    <row r="10" spans="1:12" x14ac:dyDescent="0.2">
      <c r="A10" s="1" t="s">
        <v>64</v>
      </c>
      <c r="B10" t="s">
        <v>13</v>
      </c>
      <c r="C10" s="6" t="s">
        <v>29</v>
      </c>
      <c r="D10">
        <v>2018</v>
      </c>
      <c r="E10" t="s">
        <v>21</v>
      </c>
      <c r="F10" t="s">
        <v>30</v>
      </c>
      <c r="G10" s="7">
        <v>1</v>
      </c>
      <c r="H10" s="8" t="s">
        <v>16</v>
      </c>
      <c r="I10" s="8" t="s">
        <v>16</v>
      </c>
      <c r="J10" s="8" t="s">
        <v>16</v>
      </c>
      <c r="K10" s="8">
        <v>1</v>
      </c>
      <c r="L10" s="9">
        <v>1</v>
      </c>
    </row>
    <row r="11" spans="1:12" x14ac:dyDescent="0.2">
      <c r="A11" s="1" t="s">
        <v>64</v>
      </c>
      <c r="B11" t="s">
        <v>13</v>
      </c>
      <c r="C11" s="6" t="s">
        <v>29</v>
      </c>
      <c r="D11">
        <v>2020</v>
      </c>
      <c r="E11" t="s">
        <v>21</v>
      </c>
      <c r="F11" t="s">
        <v>30</v>
      </c>
      <c r="G11" s="7">
        <v>1</v>
      </c>
      <c r="H11" s="8" t="s">
        <v>16</v>
      </c>
      <c r="I11" s="8" t="s">
        <v>16</v>
      </c>
      <c r="J11" s="8" t="s">
        <v>16</v>
      </c>
      <c r="K11" s="8">
        <v>1</v>
      </c>
      <c r="L11" s="9">
        <v>1</v>
      </c>
    </row>
    <row r="12" spans="1:12" x14ac:dyDescent="0.2">
      <c r="A12" s="1" t="s">
        <v>64</v>
      </c>
      <c r="B12" t="s">
        <v>31</v>
      </c>
      <c r="C12" s="6" t="s">
        <v>32</v>
      </c>
      <c r="D12">
        <v>2016</v>
      </c>
      <c r="E12" t="s">
        <v>33</v>
      </c>
      <c r="F12" t="s">
        <v>34</v>
      </c>
      <c r="G12" s="7">
        <v>1</v>
      </c>
      <c r="H12" s="8" t="s">
        <v>16</v>
      </c>
      <c r="I12" s="8">
        <v>1</v>
      </c>
      <c r="J12" s="8" t="s">
        <v>16</v>
      </c>
      <c r="K12" s="8" t="s">
        <v>16</v>
      </c>
      <c r="L12" s="9">
        <v>1</v>
      </c>
    </row>
    <row r="13" spans="1:12" x14ac:dyDescent="0.2">
      <c r="A13" s="1" t="s">
        <v>64</v>
      </c>
      <c r="B13" t="s">
        <v>31</v>
      </c>
      <c r="C13" s="6" t="s">
        <v>32</v>
      </c>
      <c r="D13">
        <v>2017</v>
      </c>
      <c r="E13" t="s">
        <v>33</v>
      </c>
      <c r="F13" t="s">
        <v>34</v>
      </c>
      <c r="G13" s="7">
        <v>1</v>
      </c>
      <c r="H13" s="8" t="s">
        <v>16</v>
      </c>
      <c r="I13" s="8">
        <v>1</v>
      </c>
      <c r="J13" s="8" t="s">
        <v>16</v>
      </c>
      <c r="K13" s="8" t="s">
        <v>16</v>
      </c>
      <c r="L13" s="9">
        <v>1</v>
      </c>
    </row>
    <row r="14" spans="1:12" x14ac:dyDescent="0.2">
      <c r="A14" s="1" t="s">
        <v>64</v>
      </c>
      <c r="B14" t="s">
        <v>31</v>
      </c>
      <c r="C14" s="6" t="s">
        <v>32</v>
      </c>
      <c r="D14">
        <v>2018</v>
      </c>
      <c r="E14" t="s">
        <v>33</v>
      </c>
      <c r="F14" t="s">
        <v>34</v>
      </c>
      <c r="G14" s="7">
        <v>1</v>
      </c>
      <c r="H14" s="8" t="s">
        <v>16</v>
      </c>
      <c r="I14" s="8">
        <v>1</v>
      </c>
      <c r="J14" s="8" t="s">
        <v>16</v>
      </c>
      <c r="K14" s="8" t="s">
        <v>16</v>
      </c>
      <c r="L14" s="9">
        <v>1</v>
      </c>
    </row>
    <row r="15" spans="1:12" x14ac:dyDescent="0.2">
      <c r="A15" s="1" t="s">
        <v>64</v>
      </c>
      <c r="B15" t="s">
        <v>31</v>
      </c>
      <c r="C15" s="6" t="s">
        <v>32</v>
      </c>
      <c r="D15">
        <v>2019</v>
      </c>
      <c r="E15" t="s">
        <v>33</v>
      </c>
      <c r="F15" t="s">
        <v>34</v>
      </c>
      <c r="G15" s="7">
        <v>1</v>
      </c>
      <c r="H15" s="8" t="s">
        <v>16</v>
      </c>
      <c r="I15" s="8">
        <v>1</v>
      </c>
      <c r="J15" s="8" t="s">
        <v>16</v>
      </c>
      <c r="K15" s="8" t="s">
        <v>16</v>
      </c>
      <c r="L15" s="9">
        <v>1</v>
      </c>
    </row>
    <row r="16" spans="1:12" x14ac:dyDescent="0.2">
      <c r="A16" s="1" t="s">
        <v>64</v>
      </c>
      <c r="B16" t="s">
        <v>31</v>
      </c>
      <c r="C16" s="6" t="s">
        <v>32</v>
      </c>
      <c r="D16">
        <v>2020</v>
      </c>
      <c r="E16" t="s">
        <v>33</v>
      </c>
      <c r="F16" t="s">
        <v>34</v>
      </c>
      <c r="G16" s="7">
        <v>1</v>
      </c>
      <c r="H16" s="8" t="s">
        <v>16</v>
      </c>
      <c r="I16" s="8">
        <v>1</v>
      </c>
      <c r="J16" s="8" t="s">
        <v>16</v>
      </c>
      <c r="K16" s="8" t="s">
        <v>16</v>
      </c>
      <c r="L16" s="9">
        <v>1</v>
      </c>
    </row>
    <row r="17" spans="1:12" x14ac:dyDescent="0.2">
      <c r="A17" s="1" t="s">
        <v>64</v>
      </c>
      <c r="B17" t="s">
        <v>31</v>
      </c>
      <c r="C17" s="6" t="s">
        <v>32</v>
      </c>
      <c r="D17">
        <v>2021</v>
      </c>
      <c r="E17" t="s">
        <v>33</v>
      </c>
      <c r="F17" t="s">
        <v>34</v>
      </c>
      <c r="G17" s="7">
        <v>1</v>
      </c>
      <c r="H17" s="8" t="s">
        <v>16</v>
      </c>
      <c r="I17" s="8">
        <v>1</v>
      </c>
      <c r="J17" s="8" t="s">
        <v>16</v>
      </c>
      <c r="K17" s="8" t="s">
        <v>16</v>
      </c>
      <c r="L17" s="9">
        <v>1</v>
      </c>
    </row>
    <row r="18" spans="1:12" x14ac:dyDescent="0.2">
      <c r="A18" s="1" t="s">
        <v>64</v>
      </c>
      <c r="B18" t="s">
        <v>31</v>
      </c>
      <c r="C18" s="6" t="s">
        <v>35</v>
      </c>
      <c r="D18">
        <v>2018</v>
      </c>
      <c r="E18" t="s">
        <v>33</v>
      </c>
      <c r="F18" t="s">
        <v>34</v>
      </c>
      <c r="G18" s="7">
        <v>1</v>
      </c>
      <c r="H18" s="8" t="s">
        <v>16</v>
      </c>
      <c r="I18" s="8">
        <v>1</v>
      </c>
      <c r="J18" s="8" t="s">
        <v>16</v>
      </c>
      <c r="K18" s="8" t="s">
        <v>16</v>
      </c>
      <c r="L18" s="9">
        <v>1</v>
      </c>
    </row>
    <row r="19" spans="1:12" x14ac:dyDescent="0.2">
      <c r="A19" s="1" t="s">
        <v>64</v>
      </c>
      <c r="B19" t="s">
        <v>150</v>
      </c>
      <c r="C19" s="6" t="s">
        <v>156</v>
      </c>
      <c r="D19">
        <v>2019</v>
      </c>
      <c r="E19" t="s">
        <v>210</v>
      </c>
      <c r="F19" t="s">
        <v>190</v>
      </c>
      <c r="G19" s="10" t="s">
        <v>220</v>
      </c>
      <c r="H19" s="8">
        <v>0.17670846155802539</v>
      </c>
      <c r="I19" s="8" t="s">
        <v>16</v>
      </c>
      <c r="J19" s="8" t="s">
        <v>16</v>
      </c>
      <c r="K19" s="8" t="s">
        <v>16</v>
      </c>
      <c r="L19" s="9">
        <v>0.17670846155802539</v>
      </c>
    </row>
    <row r="20" spans="1:12" x14ac:dyDescent="0.2">
      <c r="A20" s="1" t="s">
        <v>64</v>
      </c>
      <c r="B20" t="s">
        <v>150</v>
      </c>
      <c r="C20" s="6" t="s">
        <v>157</v>
      </c>
      <c r="D20">
        <v>2017</v>
      </c>
      <c r="E20" t="s">
        <v>211</v>
      </c>
      <c r="F20" t="s">
        <v>190</v>
      </c>
      <c r="G20" s="10" t="s">
        <v>220</v>
      </c>
      <c r="H20" s="8">
        <v>0.15759793133802816</v>
      </c>
      <c r="I20" s="8" t="s">
        <v>16</v>
      </c>
      <c r="J20" s="8" t="s">
        <v>16</v>
      </c>
      <c r="K20" s="8" t="s">
        <v>16</v>
      </c>
      <c r="L20" s="9">
        <v>0.15759793133802816</v>
      </c>
    </row>
    <row r="21" spans="1:12" x14ac:dyDescent="0.2">
      <c r="A21" s="1" t="s">
        <v>64</v>
      </c>
      <c r="B21" t="s">
        <v>150</v>
      </c>
      <c r="C21" s="6" t="s">
        <v>157</v>
      </c>
      <c r="D21">
        <v>2018</v>
      </c>
      <c r="E21" t="s">
        <v>212</v>
      </c>
      <c r="F21" t="s">
        <v>190</v>
      </c>
      <c r="G21" s="10" t="s">
        <v>220</v>
      </c>
      <c r="H21" s="8">
        <v>0.16184065934065933</v>
      </c>
      <c r="I21" s="8" t="s">
        <v>16</v>
      </c>
      <c r="J21" s="8" t="s">
        <v>16</v>
      </c>
      <c r="K21" s="8" t="s">
        <v>16</v>
      </c>
      <c r="L21" s="9">
        <v>0.16184065934065933</v>
      </c>
    </row>
    <row r="22" spans="1:12" x14ac:dyDescent="0.2">
      <c r="A22" s="1" t="s">
        <v>64</v>
      </c>
      <c r="B22" t="s">
        <v>150</v>
      </c>
      <c r="C22" s="6" t="s">
        <v>157</v>
      </c>
      <c r="D22">
        <v>2019</v>
      </c>
      <c r="E22" t="s">
        <v>210</v>
      </c>
      <c r="F22" t="s">
        <v>190</v>
      </c>
      <c r="G22" s="10" t="s">
        <v>220</v>
      </c>
      <c r="H22" s="8">
        <v>0.17670846155802539</v>
      </c>
      <c r="I22" s="8" t="s">
        <v>16</v>
      </c>
      <c r="J22" s="8" t="s">
        <v>16</v>
      </c>
      <c r="K22" s="8" t="s">
        <v>16</v>
      </c>
      <c r="L22" s="9">
        <v>0.17670846155802539</v>
      </c>
    </row>
    <row r="23" spans="1:12" x14ac:dyDescent="0.2">
      <c r="A23" s="1" t="s">
        <v>64</v>
      </c>
      <c r="B23" t="s">
        <v>150</v>
      </c>
      <c r="C23" s="6" t="s">
        <v>157</v>
      </c>
      <c r="D23">
        <v>2020</v>
      </c>
      <c r="E23" t="s">
        <v>213</v>
      </c>
      <c r="F23" t="s">
        <v>190</v>
      </c>
      <c r="G23" s="10" t="s">
        <v>220</v>
      </c>
      <c r="H23" s="8">
        <v>0.1558404285850952</v>
      </c>
      <c r="I23" s="8" t="s">
        <v>16</v>
      </c>
      <c r="J23" s="8" t="s">
        <v>16</v>
      </c>
      <c r="K23" s="8" t="s">
        <v>16</v>
      </c>
      <c r="L23" s="9">
        <v>0.1558404285850952</v>
      </c>
    </row>
    <row r="24" spans="1:12" x14ac:dyDescent="0.2">
      <c r="A24" s="1" t="s">
        <v>64</v>
      </c>
      <c r="B24" t="s">
        <v>150</v>
      </c>
      <c r="C24" s="6" t="s">
        <v>158</v>
      </c>
      <c r="D24">
        <v>2021</v>
      </c>
      <c r="E24" t="s">
        <v>213</v>
      </c>
      <c r="F24" t="s">
        <v>190</v>
      </c>
      <c r="G24" s="10" t="s">
        <v>220</v>
      </c>
      <c r="H24" s="8">
        <v>0.1558404285850952</v>
      </c>
      <c r="I24" s="8" t="s">
        <v>16</v>
      </c>
      <c r="J24" s="8" t="s">
        <v>16</v>
      </c>
      <c r="K24" s="8" t="s">
        <v>16</v>
      </c>
      <c r="L24" s="9">
        <v>0.1558404285850952</v>
      </c>
    </row>
    <row r="25" spans="1:12" x14ac:dyDescent="0.2">
      <c r="A25" s="1" t="s">
        <v>64</v>
      </c>
      <c r="B25" t="s">
        <v>150</v>
      </c>
      <c r="C25" s="6" t="s">
        <v>159</v>
      </c>
      <c r="D25">
        <v>2019</v>
      </c>
      <c r="E25" t="s">
        <v>210</v>
      </c>
      <c r="F25" t="s">
        <v>190</v>
      </c>
      <c r="G25" s="10" t="s">
        <v>220</v>
      </c>
      <c r="H25" s="8">
        <v>0.17670846155802539</v>
      </c>
      <c r="I25" s="8" t="s">
        <v>16</v>
      </c>
      <c r="J25" s="8" t="s">
        <v>16</v>
      </c>
      <c r="K25" s="8" t="s">
        <v>16</v>
      </c>
      <c r="L25" s="9">
        <v>0.17670846155802539</v>
      </c>
    </row>
    <row r="26" spans="1:12" x14ac:dyDescent="0.2">
      <c r="A26" s="1" t="s">
        <v>64</v>
      </c>
      <c r="B26" t="s">
        <v>150</v>
      </c>
      <c r="C26" s="6" t="s">
        <v>159</v>
      </c>
      <c r="D26">
        <v>2020</v>
      </c>
      <c r="E26" t="s">
        <v>213</v>
      </c>
      <c r="F26" t="s">
        <v>190</v>
      </c>
      <c r="G26" s="10" t="s">
        <v>220</v>
      </c>
      <c r="H26" s="8">
        <v>0.1558404285850952</v>
      </c>
      <c r="I26" s="8" t="s">
        <v>16</v>
      </c>
      <c r="J26" s="8" t="s">
        <v>16</v>
      </c>
      <c r="K26" s="8" t="s">
        <v>16</v>
      </c>
      <c r="L26" s="9">
        <v>0.1558404285850952</v>
      </c>
    </row>
    <row r="27" spans="1:12" x14ac:dyDescent="0.2">
      <c r="A27" s="1" t="s">
        <v>64</v>
      </c>
      <c r="B27" t="s">
        <v>150</v>
      </c>
      <c r="C27" s="6" t="s">
        <v>159</v>
      </c>
      <c r="D27">
        <v>2021</v>
      </c>
      <c r="E27" t="s">
        <v>213</v>
      </c>
      <c r="F27" t="s">
        <v>190</v>
      </c>
      <c r="G27" s="10" t="s">
        <v>220</v>
      </c>
      <c r="H27" s="8">
        <v>0.1558404285850952</v>
      </c>
      <c r="I27" s="8" t="s">
        <v>16</v>
      </c>
      <c r="J27" s="8" t="s">
        <v>16</v>
      </c>
      <c r="K27" s="8" t="s">
        <v>16</v>
      </c>
      <c r="L27" s="9">
        <v>0.1558404285850952</v>
      </c>
    </row>
    <row r="28" spans="1:12" x14ac:dyDescent="0.2">
      <c r="A28" s="1" t="s">
        <v>64</v>
      </c>
      <c r="B28" t="s">
        <v>150</v>
      </c>
      <c r="C28" s="6" t="s">
        <v>160</v>
      </c>
      <c r="D28">
        <v>2016</v>
      </c>
      <c r="E28" t="s">
        <v>214</v>
      </c>
      <c r="F28" t="s">
        <v>190</v>
      </c>
      <c r="G28" s="10" t="s">
        <v>220</v>
      </c>
      <c r="H28" s="8">
        <v>0.16935601528989525</v>
      </c>
      <c r="I28" s="8" t="s">
        <v>16</v>
      </c>
      <c r="J28" s="8" t="s">
        <v>16</v>
      </c>
      <c r="K28" s="8" t="s">
        <v>16</v>
      </c>
      <c r="L28" s="9">
        <v>0.16935601528989525</v>
      </c>
    </row>
    <row r="29" spans="1:12" x14ac:dyDescent="0.2">
      <c r="A29" s="1" t="s">
        <v>64</v>
      </c>
      <c r="B29" t="s">
        <v>150</v>
      </c>
      <c r="C29" s="6" t="s">
        <v>160</v>
      </c>
      <c r="D29">
        <v>2018</v>
      </c>
      <c r="E29" t="s">
        <v>212</v>
      </c>
      <c r="F29" t="s">
        <v>190</v>
      </c>
      <c r="G29" s="10" t="s">
        <v>220</v>
      </c>
      <c r="H29" s="8">
        <v>0.16184065934065933</v>
      </c>
      <c r="I29" s="8" t="s">
        <v>16</v>
      </c>
      <c r="J29" s="8" t="s">
        <v>16</v>
      </c>
      <c r="K29" s="8" t="s">
        <v>16</v>
      </c>
      <c r="L29" s="9">
        <v>0.16184065934065933</v>
      </c>
    </row>
    <row r="30" spans="1:12" x14ac:dyDescent="0.2">
      <c r="A30" s="1" t="s">
        <v>64</v>
      </c>
      <c r="B30" t="s">
        <v>150</v>
      </c>
      <c r="C30" s="6" t="s">
        <v>160</v>
      </c>
      <c r="D30">
        <v>2019</v>
      </c>
      <c r="E30" t="s">
        <v>210</v>
      </c>
      <c r="F30" t="s">
        <v>190</v>
      </c>
      <c r="G30" s="10" t="s">
        <v>220</v>
      </c>
      <c r="H30" s="8">
        <v>0.17670846155802539</v>
      </c>
      <c r="I30" s="8" t="s">
        <v>16</v>
      </c>
      <c r="J30" s="8" t="s">
        <v>16</v>
      </c>
      <c r="K30" s="8" t="s">
        <v>16</v>
      </c>
      <c r="L30" s="9">
        <v>0.17670846155802539</v>
      </c>
    </row>
    <row r="31" spans="1:12" x14ac:dyDescent="0.2">
      <c r="A31" s="1" t="s">
        <v>64</v>
      </c>
      <c r="B31" t="s">
        <v>150</v>
      </c>
      <c r="C31" s="6" t="s">
        <v>160</v>
      </c>
      <c r="D31">
        <v>2020</v>
      </c>
      <c r="E31" t="s">
        <v>213</v>
      </c>
      <c r="F31" t="s">
        <v>190</v>
      </c>
      <c r="G31" s="10" t="s">
        <v>220</v>
      </c>
      <c r="H31" s="8">
        <v>0.1558404285850952</v>
      </c>
      <c r="I31" s="8" t="s">
        <v>16</v>
      </c>
      <c r="J31" s="8" t="s">
        <v>16</v>
      </c>
      <c r="K31" s="8" t="s">
        <v>16</v>
      </c>
      <c r="L31" s="9">
        <v>0.1558404285850952</v>
      </c>
    </row>
    <row r="32" spans="1:12" x14ac:dyDescent="0.2">
      <c r="A32" s="1" t="s">
        <v>64</v>
      </c>
      <c r="B32" t="s">
        <v>150</v>
      </c>
      <c r="C32" s="6" t="s">
        <v>160</v>
      </c>
      <c r="D32">
        <v>2021</v>
      </c>
      <c r="E32" t="s">
        <v>213</v>
      </c>
      <c r="F32" t="s">
        <v>190</v>
      </c>
      <c r="G32" s="10" t="s">
        <v>220</v>
      </c>
      <c r="H32" s="8">
        <v>0.1558404285850952</v>
      </c>
      <c r="I32" s="8" t="s">
        <v>16</v>
      </c>
      <c r="J32" s="8" t="s">
        <v>16</v>
      </c>
      <c r="K32" s="8" t="s">
        <v>16</v>
      </c>
      <c r="L32" s="9">
        <v>0.1558404285850952</v>
      </c>
    </row>
    <row r="33" spans="1:12" x14ac:dyDescent="0.2">
      <c r="A33" s="1" t="s">
        <v>64</v>
      </c>
      <c r="B33" t="s">
        <v>150</v>
      </c>
      <c r="C33" s="6" t="s">
        <v>161</v>
      </c>
      <c r="D33">
        <v>2019</v>
      </c>
      <c r="E33" t="s">
        <v>210</v>
      </c>
      <c r="F33" t="s">
        <v>190</v>
      </c>
      <c r="G33" s="10" t="s">
        <v>220</v>
      </c>
      <c r="H33" s="8">
        <v>0.17670846155802539</v>
      </c>
      <c r="I33" s="8" t="s">
        <v>16</v>
      </c>
      <c r="J33" s="8" t="s">
        <v>16</v>
      </c>
      <c r="K33" s="8" t="s">
        <v>16</v>
      </c>
      <c r="L33" s="9">
        <v>0.17670846155802539</v>
      </c>
    </row>
    <row r="34" spans="1:12" x14ac:dyDescent="0.2">
      <c r="A34" s="1" t="s">
        <v>64</v>
      </c>
      <c r="B34" t="s">
        <v>150</v>
      </c>
      <c r="C34" s="6" t="s">
        <v>161</v>
      </c>
      <c r="D34">
        <v>2020</v>
      </c>
      <c r="E34" t="s">
        <v>213</v>
      </c>
      <c r="F34" t="s">
        <v>190</v>
      </c>
      <c r="G34" s="10" t="s">
        <v>220</v>
      </c>
      <c r="H34" s="8">
        <v>0.1558404285850952</v>
      </c>
      <c r="I34" s="8" t="s">
        <v>16</v>
      </c>
      <c r="J34" s="8" t="s">
        <v>16</v>
      </c>
      <c r="K34" s="8" t="s">
        <v>16</v>
      </c>
      <c r="L34" s="9">
        <v>0.1558404285850952</v>
      </c>
    </row>
    <row r="35" spans="1:12" x14ac:dyDescent="0.2">
      <c r="A35" s="1" t="s">
        <v>64</v>
      </c>
      <c r="B35" t="s">
        <v>150</v>
      </c>
      <c r="C35" s="6" t="s">
        <v>161</v>
      </c>
      <c r="D35">
        <v>2021</v>
      </c>
      <c r="E35" t="s">
        <v>213</v>
      </c>
      <c r="F35" t="s">
        <v>190</v>
      </c>
      <c r="G35" s="10" t="s">
        <v>220</v>
      </c>
      <c r="H35" s="8">
        <v>0.1558404285850952</v>
      </c>
      <c r="I35" s="8" t="s">
        <v>16</v>
      </c>
      <c r="J35" s="8" t="s">
        <v>16</v>
      </c>
      <c r="K35" s="8" t="s">
        <v>16</v>
      </c>
      <c r="L35" s="9">
        <v>0.1558404285850952</v>
      </c>
    </row>
    <row r="36" spans="1:12" x14ac:dyDescent="0.2">
      <c r="A36" s="1" t="s">
        <v>64</v>
      </c>
      <c r="B36" t="s">
        <v>36</v>
      </c>
      <c r="C36" s="6" t="s">
        <v>162</v>
      </c>
      <c r="D36">
        <v>2019</v>
      </c>
      <c r="E36" t="s">
        <v>215</v>
      </c>
      <c r="F36" t="s">
        <v>191</v>
      </c>
      <c r="G36" s="7">
        <v>1</v>
      </c>
      <c r="H36" s="8">
        <v>0.1338616406082673</v>
      </c>
      <c r="I36" s="8">
        <v>0.32255300920968089</v>
      </c>
      <c r="J36" s="8" t="s">
        <v>16</v>
      </c>
      <c r="K36" s="8" t="s">
        <v>16</v>
      </c>
      <c r="L36" s="9">
        <v>0.45641464981794821</v>
      </c>
    </row>
    <row r="37" spans="1:12" x14ac:dyDescent="0.2">
      <c r="A37" s="1" t="s">
        <v>64</v>
      </c>
      <c r="B37" t="s">
        <v>36</v>
      </c>
      <c r="C37" s="6" t="s">
        <v>162</v>
      </c>
      <c r="D37">
        <v>2020</v>
      </c>
      <c r="E37" t="s">
        <v>215</v>
      </c>
      <c r="F37" t="s">
        <v>191</v>
      </c>
      <c r="G37" s="7">
        <v>1</v>
      </c>
      <c r="H37" s="8">
        <v>0.12265258215962441</v>
      </c>
      <c r="I37" s="8">
        <v>0.31377151799687009</v>
      </c>
      <c r="J37" s="8" t="s">
        <v>16</v>
      </c>
      <c r="K37" s="8" t="s">
        <v>16</v>
      </c>
      <c r="L37" s="9">
        <v>0.43642410015649447</v>
      </c>
    </row>
    <row r="38" spans="1:12" x14ac:dyDescent="0.2">
      <c r="A38" s="1" t="s">
        <v>64</v>
      </c>
      <c r="B38" t="s">
        <v>36</v>
      </c>
      <c r="C38" s="6" t="s">
        <v>37</v>
      </c>
      <c r="D38">
        <v>2021</v>
      </c>
      <c r="E38" t="s">
        <v>38</v>
      </c>
      <c r="F38" t="s">
        <v>39</v>
      </c>
      <c r="G38" s="7">
        <v>1</v>
      </c>
      <c r="H38" s="8">
        <v>0.12265258215962441</v>
      </c>
      <c r="I38" s="8">
        <v>0.31377151799687009</v>
      </c>
      <c r="J38" s="8" t="s">
        <v>16</v>
      </c>
      <c r="K38" s="8" t="s">
        <v>16</v>
      </c>
      <c r="L38" s="9">
        <v>0.43642410015649447</v>
      </c>
    </row>
    <row r="39" spans="1:12" x14ac:dyDescent="0.2">
      <c r="A39" s="1" t="s">
        <v>64</v>
      </c>
      <c r="B39" t="s">
        <v>36</v>
      </c>
      <c r="C39" s="6" t="s">
        <v>162</v>
      </c>
      <c r="D39">
        <v>2021</v>
      </c>
      <c r="E39" t="s">
        <v>215</v>
      </c>
      <c r="F39" t="s">
        <v>191</v>
      </c>
      <c r="G39" s="7">
        <v>1</v>
      </c>
      <c r="H39" s="8">
        <v>0.12265258215962441</v>
      </c>
      <c r="I39" s="8">
        <v>0.31377151799687009</v>
      </c>
      <c r="J39" s="8" t="s">
        <v>16</v>
      </c>
      <c r="K39" s="8" t="s">
        <v>16</v>
      </c>
      <c r="L39" s="9">
        <v>0.43642410015649447</v>
      </c>
    </row>
    <row r="40" spans="1:12" x14ac:dyDescent="0.2">
      <c r="A40" s="1" t="s">
        <v>64</v>
      </c>
      <c r="B40" t="s">
        <v>36</v>
      </c>
      <c r="C40" s="6" t="s">
        <v>40</v>
      </c>
      <c r="D40">
        <v>2020</v>
      </c>
      <c r="E40" t="s">
        <v>38</v>
      </c>
      <c r="F40" t="s">
        <v>39</v>
      </c>
      <c r="G40" s="7">
        <v>1</v>
      </c>
      <c r="H40" s="8">
        <v>0.12265258215962441</v>
      </c>
      <c r="I40" s="8">
        <v>0.31377151799687009</v>
      </c>
      <c r="J40" s="8" t="s">
        <v>16</v>
      </c>
      <c r="K40" s="8" t="s">
        <v>16</v>
      </c>
      <c r="L40" s="9">
        <v>0.43642410015649447</v>
      </c>
    </row>
    <row r="41" spans="1:12" x14ac:dyDescent="0.2">
      <c r="A41" s="1" t="s">
        <v>64</v>
      </c>
      <c r="B41" t="s">
        <v>36</v>
      </c>
      <c r="C41" s="6" t="s">
        <v>40</v>
      </c>
      <c r="D41">
        <v>2020</v>
      </c>
      <c r="E41" t="s">
        <v>215</v>
      </c>
      <c r="F41" t="s">
        <v>191</v>
      </c>
      <c r="G41" s="7">
        <v>1</v>
      </c>
      <c r="H41" s="8">
        <v>0.12265258215962441</v>
      </c>
      <c r="I41" s="8">
        <v>0.31377151799687009</v>
      </c>
      <c r="J41" s="8" t="s">
        <v>16</v>
      </c>
      <c r="K41" s="8" t="s">
        <v>16</v>
      </c>
      <c r="L41" s="9">
        <v>0.43642410015649447</v>
      </c>
    </row>
    <row r="42" spans="1:12" x14ac:dyDescent="0.2">
      <c r="A42" s="1" t="s">
        <v>64</v>
      </c>
      <c r="B42" t="s">
        <v>36</v>
      </c>
      <c r="C42" s="6" t="s">
        <v>40</v>
      </c>
      <c r="D42">
        <v>2021</v>
      </c>
      <c r="E42" t="s">
        <v>215</v>
      </c>
      <c r="F42" t="s">
        <v>191</v>
      </c>
      <c r="G42" s="7">
        <v>1</v>
      </c>
      <c r="H42" s="8">
        <v>0.12265258215962441</v>
      </c>
      <c r="I42" s="8">
        <v>0.31377151799687009</v>
      </c>
      <c r="J42" s="8" t="s">
        <v>16</v>
      </c>
      <c r="K42" s="8" t="s">
        <v>16</v>
      </c>
      <c r="L42" s="9">
        <v>0.43642410015649447</v>
      </c>
    </row>
    <row r="43" spans="1:12" x14ac:dyDescent="0.2">
      <c r="A43" s="1" t="s">
        <v>64</v>
      </c>
      <c r="B43" t="s">
        <v>36</v>
      </c>
      <c r="C43" s="6" t="s">
        <v>41</v>
      </c>
      <c r="D43">
        <v>2018</v>
      </c>
      <c r="E43" t="s">
        <v>42</v>
      </c>
      <c r="F43" t="s">
        <v>39</v>
      </c>
      <c r="G43" s="7">
        <v>1</v>
      </c>
      <c r="H43" s="8">
        <v>0.11738881465928599</v>
      </c>
      <c r="I43" s="8">
        <v>0.27467073869058983</v>
      </c>
      <c r="J43" s="8" t="s">
        <v>16</v>
      </c>
      <c r="K43" s="8" t="s">
        <v>16</v>
      </c>
      <c r="L43" s="9">
        <v>0.39205955334987586</v>
      </c>
    </row>
    <row r="44" spans="1:12" x14ac:dyDescent="0.2">
      <c r="A44" s="1" t="s">
        <v>64</v>
      </c>
      <c r="B44" t="s">
        <v>36</v>
      </c>
      <c r="C44" s="6" t="s">
        <v>41</v>
      </c>
      <c r="D44">
        <v>2018</v>
      </c>
      <c r="E44" t="s">
        <v>215</v>
      </c>
      <c r="F44" t="s">
        <v>191</v>
      </c>
      <c r="G44" s="7">
        <v>1</v>
      </c>
      <c r="H44" s="8">
        <v>0.11738881465928612</v>
      </c>
      <c r="I44" s="8">
        <v>0.27467073869058983</v>
      </c>
      <c r="J44" s="8" t="s">
        <v>16</v>
      </c>
      <c r="K44" s="8" t="s">
        <v>16</v>
      </c>
      <c r="L44" s="9">
        <v>0.39205955334987597</v>
      </c>
    </row>
    <row r="45" spans="1:12" x14ac:dyDescent="0.2">
      <c r="A45" s="1" t="s">
        <v>64</v>
      </c>
      <c r="B45" t="s">
        <v>36</v>
      </c>
      <c r="C45" s="6" t="s">
        <v>41</v>
      </c>
      <c r="D45">
        <v>2019</v>
      </c>
      <c r="E45" t="s">
        <v>38</v>
      </c>
      <c r="F45" t="s">
        <v>39</v>
      </c>
      <c r="G45" s="7">
        <v>1</v>
      </c>
      <c r="H45" s="8">
        <v>0.11738881465928599</v>
      </c>
      <c r="I45" s="8">
        <v>0.32255300920968089</v>
      </c>
      <c r="J45" s="8" t="s">
        <v>16</v>
      </c>
      <c r="K45" s="8" t="s">
        <v>16</v>
      </c>
      <c r="L45" s="9">
        <v>0.43994182386896685</v>
      </c>
    </row>
    <row r="46" spans="1:12" x14ac:dyDescent="0.2">
      <c r="A46" s="1" t="s">
        <v>64</v>
      </c>
      <c r="B46" t="s">
        <v>36</v>
      </c>
      <c r="C46" s="6" t="s">
        <v>41</v>
      </c>
      <c r="D46">
        <v>2019</v>
      </c>
      <c r="E46" t="s">
        <v>215</v>
      </c>
      <c r="F46" t="s">
        <v>191</v>
      </c>
      <c r="G46" s="7">
        <v>1</v>
      </c>
      <c r="H46" s="8">
        <v>0.1338616406082673</v>
      </c>
      <c r="I46" s="8">
        <v>0.32255300920968089</v>
      </c>
      <c r="J46" s="8" t="s">
        <v>16</v>
      </c>
      <c r="K46" s="8" t="s">
        <v>16</v>
      </c>
      <c r="L46" s="9">
        <v>0.45641464981794821</v>
      </c>
    </row>
    <row r="47" spans="1:12" x14ac:dyDescent="0.2">
      <c r="A47" s="1" t="s">
        <v>64</v>
      </c>
      <c r="B47" t="s">
        <v>36</v>
      </c>
      <c r="C47" s="6" t="s">
        <v>41</v>
      </c>
      <c r="D47">
        <v>2020</v>
      </c>
      <c r="E47" t="s">
        <v>38</v>
      </c>
      <c r="F47" t="s">
        <v>39</v>
      </c>
      <c r="G47" s="7">
        <v>1</v>
      </c>
      <c r="H47" s="8">
        <v>0.11738881465928599</v>
      </c>
      <c r="I47" s="8">
        <v>0.31377151799687009</v>
      </c>
      <c r="J47" s="8" t="s">
        <v>16</v>
      </c>
      <c r="K47" s="8" t="s">
        <v>16</v>
      </c>
      <c r="L47" s="9">
        <v>0.43116033265615605</v>
      </c>
    </row>
    <row r="48" spans="1:12" x14ac:dyDescent="0.2">
      <c r="A48" s="1" t="s">
        <v>64</v>
      </c>
      <c r="B48" t="s">
        <v>36</v>
      </c>
      <c r="C48" s="6" t="s">
        <v>41</v>
      </c>
      <c r="D48">
        <v>2020</v>
      </c>
      <c r="E48" t="s">
        <v>215</v>
      </c>
      <c r="F48" t="s">
        <v>191</v>
      </c>
      <c r="G48" s="7">
        <v>1</v>
      </c>
      <c r="H48" s="8">
        <v>0.12265258215962441</v>
      </c>
      <c r="I48" s="8">
        <v>0.31377151799687009</v>
      </c>
      <c r="J48" s="8" t="s">
        <v>16</v>
      </c>
      <c r="K48" s="8" t="s">
        <v>16</v>
      </c>
      <c r="L48" s="9">
        <v>0.43642410015649447</v>
      </c>
    </row>
    <row r="49" spans="1:12" x14ac:dyDescent="0.2">
      <c r="A49" s="1" t="s">
        <v>64</v>
      </c>
      <c r="B49" t="s">
        <v>36</v>
      </c>
      <c r="C49" s="6" t="s">
        <v>41</v>
      </c>
      <c r="D49">
        <v>2021</v>
      </c>
      <c r="E49" t="s">
        <v>38</v>
      </c>
      <c r="F49" t="s">
        <v>39</v>
      </c>
      <c r="G49" s="7">
        <v>1</v>
      </c>
      <c r="H49" s="8">
        <v>0.12265258215962441</v>
      </c>
      <c r="I49" s="8">
        <v>0.31377151799687009</v>
      </c>
      <c r="J49" s="8" t="s">
        <v>16</v>
      </c>
      <c r="K49" s="8" t="s">
        <v>16</v>
      </c>
      <c r="L49" s="9">
        <v>0.43642410015649447</v>
      </c>
    </row>
    <row r="50" spans="1:12" x14ac:dyDescent="0.2">
      <c r="A50" s="1" t="s">
        <v>64</v>
      </c>
      <c r="B50" t="s">
        <v>36</v>
      </c>
      <c r="C50" s="6" t="s">
        <v>41</v>
      </c>
      <c r="D50">
        <v>2021</v>
      </c>
      <c r="E50" t="s">
        <v>215</v>
      </c>
      <c r="F50" t="s">
        <v>191</v>
      </c>
      <c r="G50" s="7">
        <v>1</v>
      </c>
      <c r="H50" s="8">
        <v>0.12265258215962441</v>
      </c>
      <c r="I50" s="8">
        <v>0.31377151799687009</v>
      </c>
      <c r="J50" s="8" t="s">
        <v>16</v>
      </c>
      <c r="K50" s="8" t="s">
        <v>16</v>
      </c>
      <c r="L50" s="9">
        <v>0.43642410015649447</v>
      </c>
    </row>
    <row r="51" spans="1:12" x14ac:dyDescent="0.2">
      <c r="A51" s="1" t="s">
        <v>64</v>
      </c>
      <c r="B51" t="s">
        <v>36</v>
      </c>
      <c r="C51" s="6" t="s">
        <v>43</v>
      </c>
      <c r="D51">
        <v>2018</v>
      </c>
      <c r="E51" t="s">
        <v>44</v>
      </c>
      <c r="F51" t="s">
        <v>45</v>
      </c>
      <c r="G51" s="7">
        <v>1</v>
      </c>
      <c r="H51" s="8" t="s">
        <v>16</v>
      </c>
      <c r="I51" s="8">
        <v>0</v>
      </c>
      <c r="J51" s="8" t="s">
        <v>16</v>
      </c>
      <c r="K51" s="8" t="s">
        <v>16</v>
      </c>
      <c r="L51" s="9">
        <v>0</v>
      </c>
    </row>
    <row r="52" spans="1:12" x14ac:dyDescent="0.2">
      <c r="A52" s="1" t="s">
        <v>64</v>
      </c>
      <c r="B52" t="s">
        <v>46</v>
      </c>
      <c r="C52" s="6" t="s">
        <v>47</v>
      </c>
      <c r="D52">
        <v>2016</v>
      </c>
      <c r="E52" t="s">
        <v>48</v>
      </c>
      <c r="F52" t="s">
        <v>49</v>
      </c>
      <c r="G52" s="7">
        <v>1</v>
      </c>
      <c r="H52" s="8" t="s">
        <v>16</v>
      </c>
      <c r="I52" s="8">
        <v>0</v>
      </c>
      <c r="J52" s="8" t="s">
        <v>16</v>
      </c>
      <c r="K52" s="8" t="s">
        <v>16</v>
      </c>
      <c r="L52" s="9">
        <v>0</v>
      </c>
    </row>
    <row r="53" spans="1:12" x14ac:dyDescent="0.2">
      <c r="A53" s="1" t="s">
        <v>64</v>
      </c>
      <c r="B53" t="s">
        <v>46</v>
      </c>
      <c r="C53" s="6" t="s">
        <v>47</v>
      </c>
      <c r="D53">
        <v>2017</v>
      </c>
      <c r="E53" t="s">
        <v>48</v>
      </c>
      <c r="F53" t="s">
        <v>49</v>
      </c>
      <c r="G53" s="7">
        <v>1</v>
      </c>
      <c r="H53" s="8" t="s">
        <v>16</v>
      </c>
      <c r="I53" s="8">
        <v>0</v>
      </c>
      <c r="J53" s="8" t="s">
        <v>16</v>
      </c>
      <c r="K53" s="8" t="s">
        <v>16</v>
      </c>
      <c r="L53" s="9">
        <v>0</v>
      </c>
    </row>
    <row r="54" spans="1:12" x14ac:dyDescent="0.2">
      <c r="A54" s="1" t="s">
        <v>64</v>
      </c>
      <c r="B54" t="s">
        <v>46</v>
      </c>
      <c r="C54" s="6" t="s">
        <v>47</v>
      </c>
      <c r="D54">
        <v>2018</v>
      </c>
      <c r="E54" t="s">
        <v>48</v>
      </c>
      <c r="F54" t="s">
        <v>49</v>
      </c>
      <c r="G54" s="7">
        <v>1</v>
      </c>
      <c r="H54" s="8" t="s">
        <v>16</v>
      </c>
      <c r="I54" s="8">
        <v>0</v>
      </c>
      <c r="J54" s="8" t="s">
        <v>16</v>
      </c>
      <c r="K54" s="8" t="s">
        <v>16</v>
      </c>
      <c r="L54" s="9">
        <v>0</v>
      </c>
    </row>
    <row r="55" spans="1:12" x14ac:dyDescent="0.2">
      <c r="A55" s="1" t="s">
        <v>64</v>
      </c>
      <c r="B55" t="s">
        <v>46</v>
      </c>
      <c r="C55" s="6" t="s">
        <v>47</v>
      </c>
      <c r="D55">
        <v>2019</v>
      </c>
      <c r="E55" t="s">
        <v>50</v>
      </c>
      <c r="F55" t="s">
        <v>51</v>
      </c>
      <c r="G55" s="7">
        <v>1</v>
      </c>
      <c r="H55" s="8" t="s">
        <v>16</v>
      </c>
      <c r="I55" s="8">
        <v>8.5801893080922551E-2</v>
      </c>
      <c r="J55" s="8" t="s">
        <v>16</v>
      </c>
      <c r="K55" s="8" t="s">
        <v>16</v>
      </c>
      <c r="L55" s="9">
        <v>8.5801893080922551E-2</v>
      </c>
    </row>
    <row r="56" spans="1:12" x14ac:dyDescent="0.2">
      <c r="A56" s="1" t="s">
        <v>64</v>
      </c>
      <c r="B56" t="s">
        <v>46</v>
      </c>
      <c r="C56" s="6" t="s">
        <v>47</v>
      </c>
      <c r="D56">
        <v>2021</v>
      </c>
      <c r="E56" t="s">
        <v>50</v>
      </c>
      <c r="F56" t="s">
        <v>51</v>
      </c>
      <c r="G56" s="7">
        <v>1</v>
      </c>
      <c r="H56" s="8" t="s">
        <v>16</v>
      </c>
      <c r="I56" s="8">
        <v>8.5309043591411837E-2</v>
      </c>
      <c r="J56" s="8" t="s">
        <v>16</v>
      </c>
      <c r="K56" s="8" t="s">
        <v>16</v>
      </c>
      <c r="L56" s="9">
        <v>8.5309043591411837E-2</v>
      </c>
    </row>
    <row r="57" spans="1:12" x14ac:dyDescent="0.2">
      <c r="A57" s="1" t="s">
        <v>64</v>
      </c>
      <c r="B57" t="s">
        <v>46</v>
      </c>
      <c r="C57" s="6" t="s">
        <v>52</v>
      </c>
      <c r="D57">
        <v>2021</v>
      </c>
      <c r="E57" t="s">
        <v>50</v>
      </c>
      <c r="F57" t="s">
        <v>51</v>
      </c>
      <c r="G57" s="7">
        <v>1</v>
      </c>
      <c r="H57" s="8" t="s">
        <v>16</v>
      </c>
      <c r="I57" s="8">
        <v>8.5309043591411837E-2</v>
      </c>
      <c r="J57" s="8" t="s">
        <v>16</v>
      </c>
      <c r="K57" s="8" t="s">
        <v>16</v>
      </c>
      <c r="L57" s="9">
        <v>8.5309043591411837E-2</v>
      </c>
    </row>
    <row r="58" spans="1:12" x14ac:dyDescent="0.2">
      <c r="A58" s="1" t="s">
        <v>64</v>
      </c>
      <c r="B58" t="s">
        <v>46</v>
      </c>
      <c r="C58" s="6" t="s">
        <v>53</v>
      </c>
      <c r="D58">
        <v>2021</v>
      </c>
      <c r="E58" t="s">
        <v>50</v>
      </c>
      <c r="F58" t="s">
        <v>51</v>
      </c>
      <c r="G58" s="7">
        <v>1</v>
      </c>
      <c r="H58" s="8" t="s">
        <v>16</v>
      </c>
      <c r="I58" s="8">
        <v>8.5309043591411837E-2</v>
      </c>
      <c r="J58" s="8" t="s">
        <v>16</v>
      </c>
      <c r="K58" s="8" t="s">
        <v>16</v>
      </c>
      <c r="L58" s="9">
        <v>8.5309043591411837E-2</v>
      </c>
    </row>
    <row r="59" spans="1:12" x14ac:dyDescent="0.2">
      <c r="A59" s="1" t="s">
        <v>64</v>
      </c>
      <c r="B59" t="s">
        <v>46</v>
      </c>
      <c r="C59" s="6" t="s">
        <v>54</v>
      </c>
      <c r="D59">
        <v>2021</v>
      </c>
      <c r="F59" t="s">
        <v>55</v>
      </c>
      <c r="G59" s="7">
        <v>1</v>
      </c>
      <c r="H59" s="8" t="s">
        <v>16</v>
      </c>
      <c r="I59" s="8">
        <v>0</v>
      </c>
      <c r="J59" s="8" t="s">
        <v>16</v>
      </c>
      <c r="K59" s="8" t="s">
        <v>16</v>
      </c>
      <c r="L59" s="9">
        <v>0</v>
      </c>
    </row>
    <row r="60" spans="1:12" x14ac:dyDescent="0.2">
      <c r="A60" s="1" t="s">
        <v>64</v>
      </c>
      <c r="B60" t="s">
        <v>46</v>
      </c>
      <c r="C60" s="6" t="s">
        <v>56</v>
      </c>
      <c r="D60">
        <v>2021</v>
      </c>
      <c r="F60" t="s">
        <v>57</v>
      </c>
      <c r="G60" s="7">
        <v>1</v>
      </c>
      <c r="H60" s="8" t="s">
        <v>16</v>
      </c>
      <c r="I60" s="8">
        <v>0</v>
      </c>
      <c r="J60" s="8" t="s">
        <v>16</v>
      </c>
      <c r="K60" s="8" t="s">
        <v>16</v>
      </c>
      <c r="L60" s="9">
        <v>0</v>
      </c>
    </row>
    <row r="61" spans="1:12" x14ac:dyDescent="0.2">
      <c r="A61" s="1" t="s">
        <v>64</v>
      </c>
      <c r="B61" t="s">
        <v>46</v>
      </c>
      <c r="C61" s="6" t="s">
        <v>58</v>
      </c>
      <c r="D61">
        <v>2019</v>
      </c>
      <c r="F61" t="s">
        <v>59</v>
      </c>
      <c r="G61" s="7">
        <v>1</v>
      </c>
      <c r="H61" s="8" t="s">
        <v>16</v>
      </c>
      <c r="I61" s="8">
        <v>0</v>
      </c>
      <c r="J61" s="8" t="s">
        <v>16</v>
      </c>
      <c r="K61" s="8" t="s">
        <v>16</v>
      </c>
      <c r="L61" s="9">
        <v>0</v>
      </c>
    </row>
    <row r="62" spans="1:12" x14ac:dyDescent="0.2">
      <c r="A62" s="1" t="s">
        <v>64</v>
      </c>
      <c r="B62" t="s">
        <v>46</v>
      </c>
      <c r="C62" s="6" t="s">
        <v>58</v>
      </c>
      <c r="D62">
        <v>2020</v>
      </c>
      <c r="F62" t="s">
        <v>59</v>
      </c>
      <c r="G62" s="7">
        <v>1</v>
      </c>
      <c r="H62" s="8" t="s">
        <v>16</v>
      </c>
      <c r="I62" s="8">
        <v>0</v>
      </c>
      <c r="J62" s="8" t="s">
        <v>16</v>
      </c>
      <c r="K62" s="8" t="s">
        <v>16</v>
      </c>
      <c r="L62" s="9">
        <v>0</v>
      </c>
    </row>
    <row r="63" spans="1:12" x14ac:dyDescent="0.2">
      <c r="A63" s="1" t="s">
        <v>64</v>
      </c>
      <c r="B63" t="s">
        <v>60</v>
      </c>
      <c r="C63" s="6" t="s">
        <v>61</v>
      </c>
      <c r="D63">
        <v>2016</v>
      </c>
      <c r="E63" t="s">
        <v>62</v>
      </c>
      <c r="F63" t="s">
        <v>63</v>
      </c>
      <c r="G63" s="7">
        <v>1</v>
      </c>
      <c r="H63" s="8">
        <v>1</v>
      </c>
      <c r="I63" s="8" t="s">
        <v>16</v>
      </c>
      <c r="J63" s="8" t="s">
        <v>16</v>
      </c>
      <c r="K63" s="8" t="s">
        <v>16</v>
      </c>
      <c r="L63" s="9">
        <v>1</v>
      </c>
    </row>
    <row r="64" spans="1:12" x14ac:dyDescent="0.2">
      <c r="A64" s="1" t="s">
        <v>64</v>
      </c>
      <c r="B64" t="s">
        <v>60</v>
      </c>
      <c r="C64" s="6" t="s">
        <v>61</v>
      </c>
      <c r="D64">
        <v>2016</v>
      </c>
      <c r="E64" t="s">
        <v>216</v>
      </c>
      <c r="F64" t="s">
        <v>192</v>
      </c>
      <c r="G64" s="7">
        <v>1</v>
      </c>
      <c r="H64" s="8">
        <v>1</v>
      </c>
      <c r="I64" s="8" t="s">
        <v>16</v>
      </c>
      <c r="J64" s="8" t="s">
        <v>16</v>
      </c>
      <c r="K64" s="8" t="s">
        <v>16</v>
      </c>
      <c r="L64" s="9">
        <v>1</v>
      </c>
    </row>
    <row r="65" spans="1:12" x14ac:dyDescent="0.2">
      <c r="A65" s="1" t="s">
        <v>64</v>
      </c>
      <c r="B65" t="s">
        <v>60</v>
      </c>
      <c r="C65" s="6" t="s">
        <v>61</v>
      </c>
      <c r="D65">
        <v>2019</v>
      </c>
      <c r="E65" t="s">
        <v>216</v>
      </c>
      <c r="F65" t="s">
        <v>192</v>
      </c>
      <c r="G65" s="7">
        <v>1</v>
      </c>
      <c r="H65" s="8">
        <v>1</v>
      </c>
      <c r="I65" s="8" t="s">
        <v>16</v>
      </c>
      <c r="J65" s="8" t="s">
        <v>16</v>
      </c>
      <c r="K65" s="8" t="s">
        <v>16</v>
      </c>
      <c r="L65" s="9">
        <v>1</v>
      </c>
    </row>
    <row r="66" spans="1:12" x14ac:dyDescent="0.2">
      <c r="A66" s="1" t="s">
        <v>64</v>
      </c>
      <c r="B66" t="s">
        <v>60</v>
      </c>
      <c r="C66" s="6" t="s">
        <v>61</v>
      </c>
      <c r="D66">
        <v>2020</v>
      </c>
      <c r="E66" t="s">
        <v>216</v>
      </c>
      <c r="F66" t="s">
        <v>192</v>
      </c>
      <c r="G66" s="7">
        <v>1</v>
      </c>
      <c r="H66" s="8">
        <v>1</v>
      </c>
      <c r="I66" s="8" t="s">
        <v>16</v>
      </c>
      <c r="J66" s="8" t="s">
        <v>16</v>
      </c>
      <c r="K66" s="8" t="s">
        <v>16</v>
      </c>
      <c r="L66" s="9">
        <v>1</v>
      </c>
    </row>
    <row r="67" spans="1:12" x14ac:dyDescent="0.2">
      <c r="A67" s="1" t="s">
        <v>64</v>
      </c>
      <c r="B67" t="s">
        <v>60</v>
      </c>
      <c r="C67" s="6" t="s">
        <v>61</v>
      </c>
      <c r="D67">
        <v>2021</v>
      </c>
      <c r="E67" t="s">
        <v>62</v>
      </c>
      <c r="F67" t="s">
        <v>63</v>
      </c>
      <c r="G67" s="7">
        <v>1</v>
      </c>
      <c r="H67" s="8">
        <v>1</v>
      </c>
      <c r="I67" s="8" t="s">
        <v>16</v>
      </c>
      <c r="J67" s="8" t="s">
        <v>16</v>
      </c>
      <c r="K67" s="8" t="s">
        <v>16</v>
      </c>
      <c r="L67" s="9">
        <v>1</v>
      </c>
    </row>
    <row r="68" spans="1:12" x14ac:dyDescent="0.2">
      <c r="A68" s="1" t="s">
        <v>64</v>
      </c>
      <c r="B68" t="s">
        <v>60</v>
      </c>
      <c r="C68" s="6" t="s">
        <v>61</v>
      </c>
      <c r="D68">
        <v>2021</v>
      </c>
      <c r="E68" t="s">
        <v>216</v>
      </c>
      <c r="F68" t="s">
        <v>192</v>
      </c>
      <c r="G68" s="7">
        <v>1</v>
      </c>
      <c r="H68" s="8">
        <v>1</v>
      </c>
      <c r="I68" s="8" t="s">
        <v>16</v>
      </c>
      <c r="J68" s="8" t="s">
        <v>16</v>
      </c>
      <c r="K68" s="8" t="s">
        <v>16</v>
      </c>
      <c r="L68" s="9">
        <v>1</v>
      </c>
    </row>
    <row r="69" spans="1:12" x14ac:dyDescent="0.2">
      <c r="A69" s="1" t="s">
        <v>64</v>
      </c>
      <c r="B69" t="s">
        <v>151</v>
      </c>
      <c r="C69" s="6" t="s">
        <v>163</v>
      </c>
      <c r="D69">
        <v>2019</v>
      </c>
      <c r="E69" t="s">
        <v>196</v>
      </c>
      <c r="F69" t="s">
        <v>195</v>
      </c>
      <c r="G69" s="10" t="s">
        <v>220</v>
      </c>
      <c r="H69" s="8">
        <v>3.8233627132014551E-2</v>
      </c>
      <c r="I69" s="8" t="s">
        <v>16</v>
      </c>
      <c r="J69" s="8" t="s">
        <v>16</v>
      </c>
      <c r="K69" s="8" t="s">
        <v>16</v>
      </c>
      <c r="L69" s="9">
        <v>3.8233627132014551E-2</v>
      </c>
    </row>
    <row r="70" spans="1:12" x14ac:dyDescent="0.2">
      <c r="A70" s="1" t="s">
        <v>64</v>
      </c>
      <c r="B70" t="s">
        <v>151</v>
      </c>
      <c r="C70" s="6" t="s">
        <v>163</v>
      </c>
      <c r="D70">
        <v>2020</v>
      </c>
      <c r="E70" t="s">
        <v>194</v>
      </c>
      <c r="F70" t="s">
        <v>195</v>
      </c>
      <c r="G70" s="10" t="s">
        <v>220</v>
      </c>
      <c r="H70" s="8">
        <v>4.2845716524304966E-2</v>
      </c>
      <c r="I70" s="8" t="s">
        <v>16</v>
      </c>
      <c r="J70" s="8" t="s">
        <v>16</v>
      </c>
      <c r="K70" s="8" t="s">
        <v>16</v>
      </c>
      <c r="L70" s="9">
        <v>4.2845716524304966E-2</v>
      </c>
    </row>
    <row r="71" spans="1:12" x14ac:dyDescent="0.2">
      <c r="A71" s="1" t="s">
        <v>64</v>
      </c>
      <c r="B71" t="s">
        <v>151</v>
      </c>
      <c r="C71" s="6" t="s">
        <v>163</v>
      </c>
      <c r="D71">
        <v>2021</v>
      </c>
      <c r="E71" t="s">
        <v>194</v>
      </c>
      <c r="F71" t="s">
        <v>193</v>
      </c>
      <c r="G71" s="10" t="s">
        <v>220</v>
      </c>
      <c r="H71" s="8">
        <v>4.2845716524304966E-2</v>
      </c>
      <c r="I71" s="8" t="s">
        <v>16</v>
      </c>
      <c r="J71" s="8" t="s">
        <v>16</v>
      </c>
      <c r="K71" s="8" t="s">
        <v>16</v>
      </c>
      <c r="L71" s="9">
        <v>4.2845716524304966E-2</v>
      </c>
    </row>
    <row r="72" spans="1:12" x14ac:dyDescent="0.2">
      <c r="A72" s="1" t="s">
        <v>64</v>
      </c>
      <c r="B72" t="s">
        <v>151</v>
      </c>
      <c r="C72" s="6" t="s">
        <v>164</v>
      </c>
      <c r="D72">
        <v>2019</v>
      </c>
      <c r="E72" t="s">
        <v>196</v>
      </c>
      <c r="F72" t="s">
        <v>195</v>
      </c>
      <c r="G72" s="10" t="s">
        <v>220</v>
      </c>
      <c r="H72" s="8">
        <v>3.8233627132014551E-2</v>
      </c>
      <c r="I72" s="8" t="s">
        <v>16</v>
      </c>
      <c r="J72" s="8" t="s">
        <v>16</v>
      </c>
      <c r="K72" s="8" t="s">
        <v>16</v>
      </c>
      <c r="L72" s="9">
        <v>3.8233627132014551E-2</v>
      </c>
    </row>
    <row r="73" spans="1:12" x14ac:dyDescent="0.2">
      <c r="A73" s="1" t="s">
        <v>64</v>
      </c>
      <c r="B73" t="s">
        <v>151</v>
      </c>
      <c r="C73" s="6" t="s">
        <v>164</v>
      </c>
      <c r="D73">
        <v>2020</v>
      </c>
      <c r="E73" t="s">
        <v>194</v>
      </c>
      <c r="F73" t="s">
        <v>195</v>
      </c>
      <c r="G73" s="10" t="s">
        <v>220</v>
      </c>
      <c r="H73" s="8">
        <v>4.2845716524304966E-2</v>
      </c>
      <c r="I73" s="8" t="s">
        <v>16</v>
      </c>
      <c r="J73" s="8" t="s">
        <v>16</v>
      </c>
      <c r="K73" s="8" t="s">
        <v>16</v>
      </c>
      <c r="L73" s="9">
        <v>4.2845716524304966E-2</v>
      </c>
    </row>
    <row r="74" spans="1:12" x14ac:dyDescent="0.2">
      <c r="A74" s="1" t="s">
        <v>64</v>
      </c>
      <c r="B74" t="s">
        <v>151</v>
      </c>
      <c r="C74" s="6" t="s">
        <v>165</v>
      </c>
      <c r="D74">
        <v>2020</v>
      </c>
      <c r="E74" t="s">
        <v>194</v>
      </c>
      <c r="F74" t="s">
        <v>195</v>
      </c>
      <c r="G74" s="10" t="s">
        <v>220</v>
      </c>
      <c r="H74" s="8">
        <v>4.2845716524304966E-2</v>
      </c>
      <c r="I74" s="8" t="s">
        <v>16</v>
      </c>
      <c r="J74" s="8" t="s">
        <v>16</v>
      </c>
      <c r="K74" s="8" t="s">
        <v>16</v>
      </c>
      <c r="L74" s="9">
        <v>4.2845716524304966E-2</v>
      </c>
    </row>
    <row r="75" spans="1:12" x14ac:dyDescent="0.2">
      <c r="A75" s="1" t="s">
        <v>64</v>
      </c>
      <c r="B75" t="s">
        <v>151</v>
      </c>
      <c r="C75" s="6" t="s">
        <v>165</v>
      </c>
      <c r="D75">
        <v>2021</v>
      </c>
      <c r="E75" t="s">
        <v>194</v>
      </c>
      <c r="F75" t="s">
        <v>193</v>
      </c>
      <c r="G75" s="10" t="s">
        <v>220</v>
      </c>
      <c r="H75" s="8">
        <v>4.2845716524304966E-2</v>
      </c>
      <c r="I75" s="8" t="s">
        <v>16</v>
      </c>
      <c r="J75" s="8" t="s">
        <v>16</v>
      </c>
      <c r="K75" s="8" t="s">
        <v>16</v>
      </c>
      <c r="L75" s="9">
        <v>4.2845716524304966E-2</v>
      </c>
    </row>
    <row r="76" spans="1:12" x14ac:dyDescent="0.2">
      <c r="A76" s="1" t="s">
        <v>64</v>
      </c>
      <c r="B76" t="s">
        <v>151</v>
      </c>
      <c r="C76" s="6" t="s">
        <v>166</v>
      </c>
      <c r="D76">
        <v>2019</v>
      </c>
      <c r="E76" t="s">
        <v>196</v>
      </c>
      <c r="F76" t="s">
        <v>195</v>
      </c>
      <c r="G76" s="10" t="s">
        <v>220</v>
      </c>
      <c r="H76" s="8">
        <v>3.8233627132014551E-2</v>
      </c>
      <c r="I76" s="8" t="s">
        <v>16</v>
      </c>
      <c r="J76" s="8" t="s">
        <v>16</v>
      </c>
      <c r="K76" s="8" t="s">
        <v>16</v>
      </c>
      <c r="L76" s="9">
        <v>3.8233627132014551E-2</v>
      </c>
    </row>
    <row r="77" spans="1:12" x14ac:dyDescent="0.2">
      <c r="A77" s="1" t="s">
        <v>64</v>
      </c>
      <c r="B77" t="s">
        <v>151</v>
      </c>
      <c r="C77" s="6" t="s">
        <v>166</v>
      </c>
      <c r="D77">
        <v>2020</v>
      </c>
      <c r="E77" t="s">
        <v>194</v>
      </c>
      <c r="F77" t="s">
        <v>195</v>
      </c>
      <c r="G77" s="10" t="s">
        <v>220</v>
      </c>
      <c r="H77" s="8">
        <v>4.2845716524304966E-2</v>
      </c>
      <c r="I77" s="8" t="s">
        <v>16</v>
      </c>
      <c r="J77" s="8" t="s">
        <v>16</v>
      </c>
      <c r="K77" s="8" t="s">
        <v>16</v>
      </c>
      <c r="L77" s="9">
        <v>4.2845716524304966E-2</v>
      </c>
    </row>
    <row r="78" spans="1:12" x14ac:dyDescent="0.2">
      <c r="A78" s="1" t="s">
        <v>64</v>
      </c>
      <c r="B78" t="s">
        <v>151</v>
      </c>
      <c r="C78" s="6" t="s">
        <v>166</v>
      </c>
      <c r="D78">
        <v>2021</v>
      </c>
      <c r="E78" t="s">
        <v>194</v>
      </c>
      <c r="F78" t="s">
        <v>193</v>
      </c>
      <c r="G78" s="10" t="s">
        <v>220</v>
      </c>
      <c r="H78" s="8">
        <v>4.2845716524304966E-2</v>
      </c>
      <c r="I78" s="8" t="s">
        <v>16</v>
      </c>
      <c r="J78" s="8" t="s">
        <v>16</v>
      </c>
      <c r="K78" s="8" t="s">
        <v>16</v>
      </c>
      <c r="L78" s="9">
        <v>4.2845716524304966E-2</v>
      </c>
    </row>
    <row r="79" spans="1:12" x14ac:dyDescent="0.2">
      <c r="A79" s="1" t="s">
        <v>64</v>
      </c>
      <c r="B79" t="s">
        <v>151</v>
      </c>
      <c r="C79" s="6" t="s">
        <v>167</v>
      </c>
      <c r="D79">
        <v>2019</v>
      </c>
      <c r="E79" t="s">
        <v>196</v>
      </c>
      <c r="F79" t="s">
        <v>195</v>
      </c>
      <c r="G79" s="10" t="s">
        <v>220</v>
      </c>
      <c r="H79" s="8">
        <v>3.8233627132014551E-2</v>
      </c>
      <c r="I79" s="8" t="s">
        <v>16</v>
      </c>
      <c r="J79" s="8" t="s">
        <v>16</v>
      </c>
      <c r="K79" s="8" t="s">
        <v>16</v>
      </c>
      <c r="L79" s="9">
        <v>3.8233627132014551E-2</v>
      </c>
    </row>
    <row r="80" spans="1:12" x14ac:dyDescent="0.2">
      <c r="A80" s="1" t="s">
        <v>64</v>
      </c>
      <c r="B80" t="s">
        <v>151</v>
      </c>
      <c r="C80" s="6" t="s">
        <v>167</v>
      </c>
      <c r="D80">
        <v>2020</v>
      </c>
      <c r="E80" t="s">
        <v>194</v>
      </c>
      <c r="F80" t="s">
        <v>195</v>
      </c>
      <c r="G80" s="10" t="s">
        <v>220</v>
      </c>
      <c r="H80" s="8">
        <v>4.2845716524304966E-2</v>
      </c>
      <c r="I80" s="8" t="s">
        <v>16</v>
      </c>
      <c r="J80" s="8" t="s">
        <v>16</v>
      </c>
      <c r="K80" s="8" t="s">
        <v>16</v>
      </c>
      <c r="L80" s="9">
        <v>4.2845716524304966E-2</v>
      </c>
    </row>
    <row r="81" spans="1:12" x14ac:dyDescent="0.2">
      <c r="A81" s="1" t="s">
        <v>64</v>
      </c>
      <c r="B81" t="s">
        <v>151</v>
      </c>
      <c r="C81" s="6" t="s">
        <v>167</v>
      </c>
      <c r="D81">
        <v>2021</v>
      </c>
      <c r="E81" t="s">
        <v>194</v>
      </c>
      <c r="F81" t="s">
        <v>193</v>
      </c>
      <c r="G81" s="10" t="s">
        <v>220</v>
      </c>
      <c r="H81" s="8">
        <v>4.2845716524304966E-2</v>
      </c>
      <c r="I81" s="8" t="s">
        <v>16</v>
      </c>
      <c r="J81" s="8" t="s">
        <v>16</v>
      </c>
      <c r="K81" s="8" t="s">
        <v>16</v>
      </c>
      <c r="L81" s="9">
        <v>4.2845716524304966E-2</v>
      </c>
    </row>
    <row r="82" spans="1:12" x14ac:dyDescent="0.2">
      <c r="A82" s="1" t="s">
        <v>64</v>
      </c>
      <c r="B82" t="s">
        <v>151</v>
      </c>
      <c r="C82" s="6" t="s">
        <v>168</v>
      </c>
      <c r="D82">
        <v>2019</v>
      </c>
      <c r="E82" t="s">
        <v>196</v>
      </c>
      <c r="F82" t="s">
        <v>195</v>
      </c>
      <c r="G82" s="10" t="s">
        <v>220</v>
      </c>
      <c r="H82" s="8">
        <v>3.8233627132014551E-2</v>
      </c>
      <c r="I82" s="8" t="s">
        <v>16</v>
      </c>
      <c r="J82" s="8" t="s">
        <v>16</v>
      </c>
      <c r="K82" s="8" t="s">
        <v>16</v>
      </c>
      <c r="L82" s="9">
        <v>3.8233627132014551E-2</v>
      </c>
    </row>
    <row r="83" spans="1:12" x14ac:dyDescent="0.2">
      <c r="A83" s="1" t="s">
        <v>64</v>
      </c>
      <c r="B83" t="s">
        <v>151</v>
      </c>
      <c r="C83" s="6" t="s">
        <v>168</v>
      </c>
      <c r="D83">
        <v>2020</v>
      </c>
      <c r="E83" t="s">
        <v>194</v>
      </c>
      <c r="F83" t="s">
        <v>195</v>
      </c>
      <c r="G83" s="10" t="s">
        <v>220</v>
      </c>
      <c r="H83" s="8">
        <v>4.2845716524304966E-2</v>
      </c>
      <c r="I83" s="8" t="s">
        <v>16</v>
      </c>
      <c r="J83" s="8" t="s">
        <v>16</v>
      </c>
      <c r="K83" s="8" t="s">
        <v>16</v>
      </c>
      <c r="L83" s="9">
        <v>4.2845716524304966E-2</v>
      </c>
    </row>
    <row r="84" spans="1:12" x14ac:dyDescent="0.2">
      <c r="A84" s="1" t="s">
        <v>64</v>
      </c>
      <c r="B84" t="s">
        <v>151</v>
      </c>
      <c r="C84" s="6" t="s">
        <v>168</v>
      </c>
      <c r="D84">
        <v>2021</v>
      </c>
      <c r="E84" t="s">
        <v>194</v>
      </c>
      <c r="F84" t="s">
        <v>193</v>
      </c>
      <c r="G84" s="10" t="s">
        <v>220</v>
      </c>
      <c r="H84" s="8">
        <v>4.2845716524304966E-2</v>
      </c>
      <c r="I84" s="8" t="s">
        <v>16</v>
      </c>
      <c r="J84" s="8" t="s">
        <v>16</v>
      </c>
      <c r="K84" s="8" t="s">
        <v>16</v>
      </c>
      <c r="L84" s="9">
        <v>4.2845716524304966E-2</v>
      </c>
    </row>
    <row r="85" spans="1:12" x14ac:dyDescent="0.2">
      <c r="A85" s="1" t="s">
        <v>64</v>
      </c>
      <c r="B85" t="s">
        <v>151</v>
      </c>
      <c r="C85" s="6" t="s">
        <v>169</v>
      </c>
      <c r="D85">
        <v>2019</v>
      </c>
      <c r="E85" t="s">
        <v>196</v>
      </c>
      <c r="F85" t="s">
        <v>195</v>
      </c>
      <c r="G85" s="10" t="s">
        <v>220</v>
      </c>
      <c r="H85" s="8">
        <v>3.8233627132014551E-2</v>
      </c>
      <c r="I85" s="8" t="s">
        <v>16</v>
      </c>
      <c r="J85" s="8" t="s">
        <v>16</v>
      </c>
      <c r="K85" s="8" t="s">
        <v>16</v>
      </c>
      <c r="L85" s="9">
        <v>3.8233627132014551E-2</v>
      </c>
    </row>
    <row r="86" spans="1:12" x14ac:dyDescent="0.2">
      <c r="A86" s="1" t="s">
        <v>64</v>
      </c>
      <c r="B86" t="s">
        <v>151</v>
      </c>
      <c r="C86" s="6" t="s">
        <v>170</v>
      </c>
      <c r="D86">
        <v>2019</v>
      </c>
      <c r="E86" t="s">
        <v>196</v>
      </c>
      <c r="F86" t="s">
        <v>195</v>
      </c>
      <c r="G86" s="10" t="s">
        <v>220</v>
      </c>
      <c r="H86" s="8">
        <v>3.8233627132014551E-2</v>
      </c>
      <c r="I86" s="8" t="s">
        <v>16</v>
      </c>
      <c r="J86" s="8" t="s">
        <v>16</v>
      </c>
      <c r="K86" s="8" t="s">
        <v>16</v>
      </c>
      <c r="L86" s="9">
        <v>3.8233627132014551E-2</v>
      </c>
    </row>
    <row r="87" spans="1:12" x14ac:dyDescent="0.2">
      <c r="A87" s="1" t="s">
        <v>64</v>
      </c>
      <c r="B87" t="s">
        <v>151</v>
      </c>
      <c r="C87" s="6" t="s">
        <v>170</v>
      </c>
      <c r="D87">
        <v>2020</v>
      </c>
      <c r="E87" t="s">
        <v>194</v>
      </c>
      <c r="F87" t="s">
        <v>195</v>
      </c>
      <c r="G87" s="10" t="s">
        <v>220</v>
      </c>
      <c r="H87" s="8">
        <v>4.2845716524304966E-2</v>
      </c>
      <c r="I87" s="8" t="s">
        <v>16</v>
      </c>
      <c r="J87" s="8" t="s">
        <v>16</v>
      </c>
      <c r="K87" s="8" t="s">
        <v>16</v>
      </c>
      <c r="L87" s="9">
        <v>4.2845716524304966E-2</v>
      </c>
    </row>
    <row r="88" spans="1:12" x14ac:dyDescent="0.2">
      <c r="A88" s="1" t="s">
        <v>64</v>
      </c>
      <c r="B88" t="s">
        <v>151</v>
      </c>
      <c r="C88" s="6" t="s">
        <v>170</v>
      </c>
      <c r="D88">
        <v>2021</v>
      </c>
      <c r="E88" t="s">
        <v>194</v>
      </c>
      <c r="F88" t="s">
        <v>193</v>
      </c>
      <c r="G88" s="10" t="s">
        <v>220</v>
      </c>
      <c r="H88" s="8">
        <v>4.2845716524304966E-2</v>
      </c>
      <c r="I88" s="8" t="s">
        <v>16</v>
      </c>
      <c r="J88" s="8" t="s">
        <v>16</v>
      </c>
      <c r="K88" s="8" t="s">
        <v>16</v>
      </c>
      <c r="L88" s="9">
        <v>4.2845716524304966E-2</v>
      </c>
    </row>
    <row r="89" spans="1:12" x14ac:dyDescent="0.2">
      <c r="A89" s="1" t="s">
        <v>64</v>
      </c>
      <c r="B89" t="s">
        <v>152</v>
      </c>
      <c r="C89" s="6" t="s">
        <v>152</v>
      </c>
      <c r="D89">
        <v>2019</v>
      </c>
      <c r="F89" t="s">
        <v>197</v>
      </c>
      <c r="G89" s="7">
        <v>1</v>
      </c>
      <c r="H89" s="8">
        <v>1</v>
      </c>
      <c r="I89" s="8" t="s">
        <v>16</v>
      </c>
      <c r="J89" s="8" t="s">
        <v>16</v>
      </c>
      <c r="K89" s="8" t="s">
        <v>16</v>
      </c>
      <c r="L89" s="9">
        <v>1</v>
      </c>
    </row>
    <row r="90" spans="1:12" x14ac:dyDescent="0.2">
      <c r="A90" s="1" t="s">
        <v>64</v>
      </c>
      <c r="B90" t="s">
        <v>152</v>
      </c>
      <c r="C90" s="6" t="s">
        <v>152</v>
      </c>
      <c r="D90">
        <v>2020</v>
      </c>
      <c r="F90" t="s">
        <v>197</v>
      </c>
      <c r="G90" s="7">
        <v>1</v>
      </c>
      <c r="H90" s="8">
        <v>1</v>
      </c>
      <c r="I90" s="8" t="s">
        <v>16</v>
      </c>
      <c r="J90" s="8" t="s">
        <v>16</v>
      </c>
      <c r="K90" s="8" t="s">
        <v>16</v>
      </c>
      <c r="L90" s="9">
        <v>1</v>
      </c>
    </row>
    <row r="91" spans="1:12" x14ac:dyDescent="0.2">
      <c r="A91" s="1" t="s">
        <v>64</v>
      </c>
      <c r="B91" t="s">
        <v>65</v>
      </c>
      <c r="C91" s="6" t="s">
        <v>66</v>
      </c>
      <c r="D91">
        <v>2017</v>
      </c>
      <c r="E91" t="s">
        <v>67</v>
      </c>
      <c r="F91" t="s">
        <v>68</v>
      </c>
      <c r="G91" s="7">
        <v>1</v>
      </c>
      <c r="H91" s="8" t="s">
        <v>16</v>
      </c>
      <c r="I91" s="8" t="s">
        <v>16</v>
      </c>
      <c r="J91" s="8" t="s">
        <v>16</v>
      </c>
      <c r="K91" s="8">
        <v>1</v>
      </c>
      <c r="L91" s="9">
        <v>1</v>
      </c>
    </row>
    <row r="92" spans="1:12" x14ac:dyDescent="0.2">
      <c r="A92" s="1" t="s">
        <v>64</v>
      </c>
      <c r="B92" t="s">
        <v>65</v>
      </c>
      <c r="C92" s="6" t="s">
        <v>69</v>
      </c>
      <c r="D92">
        <v>2021</v>
      </c>
      <c r="E92" t="s">
        <v>67</v>
      </c>
      <c r="F92" t="s">
        <v>68</v>
      </c>
      <c r="G92" s="7">
        <v>1</v>
      </c>
      <c r="H92" s="8" t="s">
        <v>16</v>
      </c>
      <c r="I92" s="8" t="s">
        <v>16</v>
      </c>
      <c r="J92" s="8" t="s">
        <v>16</v>
      </c>
      <c r="K92" s="8">
        <v>1</v>
      </c>
      <c r="L92" s="9">
        <v>1</v>
      </c>
    </row>
    <row r="93" spans="1:12" x14ac:dyDescent="0.2">
      <c r="A93" s="1" t="s">
        <v>64</v>
      </c>
      <c r="B93" t="s">
        <v>70</v>
      </c>
      <c r="C93" s="6" t="s">
        <v>71</v>
      </c>
      <c r="D93">
        <v>2016</v>
      </c>
      <c r="E93" t="s">
        <v>72</v>
      </c>
      <c r="F93" t="s">
        <v>73</v>
      </c>
      <c r="G93" s="7">
        <v>1</v>
      </c>
      <c r="H93" s="8" t="s">
        <v>16</v>
      </c>
      <c r="I93" s="8">
        <f t="shared" ref="I93:I103" si="0">(8294366471.14/(8294366471.14+5195268644.58+1436122875.79+3550860438.37+12728275521.19+81341458235.1+4185414.4))</f>
        <v>7.3694596649336613E-2</v>
      </c>
      <c r="J93" s="8" t="s">
        <v>16</v>
      </c>
      <c r="K93" s="8" t="s">
        <v>16</v>
      </c>
      <c r="L93" s="9">
        <v>7.3694596649336613E-2</v>
      </c>
    </row>
    <row r="94" spans="1:12" x14ac:dyDescent="0.2">
      <c r="A94" s="1" t="s">
        <v>64</v>
      </c>
      <c r="B94" t="s">
        <v>70</v>
      </c>
      <c r="C94" s="6" t="s">
        <v>71</v>
      </c>
      <c r="D94">
        <v>2017</v>
      </c>
      <c r="E94" t="s">
        <v>72</v>
      </c>
      <c r="F94" t="s">
        <v>73</v>
      </c>
      <c r="G94" s="7">
        <v>1</v>
      </c>
      <c r="H94" s="8" t="s">
        <v>16</v>
      </c>
      <c r="I94" s="8">
        <f t="shared" si="0"/>
        <v>7.3694596649336613E-2</v>
      </c>
      <c r="J94" s="8" t="s">
        <v>16</v>
      </c>
      <c r="K94" s="8" t="s">
        <v>16</v>
      </c>
      <c r="L94" s="9">
        <v>7.3694596649336613E-2</v>
      </c>
    </row>
    <row r="95" spans="1:12" x14ac:dyDescent="0.2">
      <c r="A95" s="1" t="s">
        <v>64</v>
      </c>
      <c r="B95" t="s">
        <v>70</v>
      </c>
      <c r="C95" s="6" t="s">
        <v>71</v>
      </c>
      <c r="D95">
        <v>2018</v>
      </c>
      <c r="E95" t="s">
        <v>72</v>
      </c>
      <c r="F95" t="s">
        <v>73</v>
      </c>
      <c r="G95" s="7">
        <v>1</v>
      </c>
      <c r="H95" s="8" t="s">
        <v>16</v>
      </c>
      <c r="I95" s="8">
        <f t="shared" si="0"/>
        <v>7.3694596649336613E-2</v>
      </c>
      <c r="J95" s="8" t="s">
        <v>16</v>
      </c>
      <c r="K95" s="8" t="s">
        <v>16</v>
      </c>
      <c r="L95" s="9">
        <v>7.3694596649336613E-2</v>
      </c>
    </row>
    <row r="96" spans="1:12" x14ac:dyDescent="0.2">
      <c r="A96" s="1" t="s">
        <v>64</v>
      </c>
      <c r="B96" t="s">
        <v>70</v>
      </c>
      <c r="C96" s="6" t="s">
        <v>71</v>
      </c>
      <c r="D96">
        <v>2019</v>
      </c>
      <c r="E96" t="s">
        <v>72</v>
      </c>
      <c r="F96" t="s">
        <v>73</v>
      </c>
      <c r="G96" s="7">
        <v>1</v>
      </c>
      <c r="H96" s="8" t="s">
        <v>16</v>
      </c>
      <c r="I96" s="8">
        <f t="shared" si="0"/>
        <v>7.3694596649336613E-2</v>
      </c>
      <c r="J96" s="8" t="s">
        <v>16</v>
      </c>
      <c r="K96" s="8" t="s">
        <v>16</v>
      </c>
      <c r="L96" s="9">
        <v>7.3694596649336613E-2</v>
      </c>
    </row>
    <row r="97" spans="1:12" x14ac:dyDescent="0.2">
      <c r="A97" s="1" t="s">
        <v>64</v>
      </c>
      <c r="B97" t="s">
        <v>70</v>
      </c>
      <c r="C97" s="6" t="s">
        <v>71</v>
      </c>
      <c r="D97">
        <v>2020</v>
      </c>
      <c r="E97" t="s">
        <v>72</v>
      </c>
      <c r="F97" t="s">
        <v>73</v>
      </c>
      <c r="G97" s="7">
        <v>1</v>
      </c>
      <c r="H97" s="8" t="s">
        <v>16</v>
      </c>
      <c r="I97" s="8">
        <f t="shared" si="0"/>
        <v>7.3694596649336613E-2</v>
      </c>
      <c r="J97" s="8" t="s">
        <v>16</v>
      </c>
      <c r="K97" s="8" t="s">
        <v>16</v>
      </c>
      <c r="L97" s="9">
        <v>7.3694596649336613E-2</v>
      </c>
    </row>
    <row r="98" spans="1:12" x14ac:dyDescent="0.2">
      <c r="A98" s="1" t="s">
        <v>64</v>
      </c>
      <c r="B98" t="s">
        <v>70</v>
      </c>
      <c r="C98" s="6" t="s">
        <v>71</v>
      </c>
      <c r="D98">
        <v>2021</v>
      </c>
      <c r="E98" t="s">
        <v>72</v>
      </c>
      <c r="F98" t="s">
        <v>73</v>
      </c>
      <c r="G98" s="7">
        <v>1</v>
      </c>
      <c r="H98" s="8" t="s">
        <v>16</v>
      </c>
      <c r="I98" s="8">
        <f t="shared" si="0"/>
        <v>7.3694596649336613E-2</v>
      </c>
      <c r="J98" s="8" t="s">
        <v>16</v>
      </c>
      <c r="K98" s="8" t="s">
        <v>16</v>
      </c>
      <c r="L98" s="9">
        <v>7.3694596649336613E-2</v>
      </c>
    </row>
    <row r="99" spans="1:12" x14ac:dyDescent="0.2">
      <c r="A99" s="1" t="s">
        <v>64</v>
      </c>
      <c r="B99" t="s">
        <v>70</v>
      </c>
      <c r="C99" s="6" t="s">
        <v>74</v>
      </c>
      <c r="D99">
        <v>2021</v>
      </c>
      <c r="E99" t="s">
        <v>72</v>
      </c>
      <c r="F99" t="s">
        <v>73</v>
      </c>
      <c r="G99" s="7">
        <v>1</v>
      </c>
      <c r="H99" s="8" t="s">
        <v>16</v>
      </c>
      <c r="I99" s="8">
        <f t="shared" si="0"/>
        <v>7.3694596649336613E-2</v>
      </c>
      <c r="J99" s="8" t="s">
        <v>16</v>
      </c>
      <c r="K99" s="8" t="s">
        <v>16</v>
      </c>
      <c r="L99" s="9">
        <v>7.3694596649336613E-2</v>
      </c>
    </row>
    <row r="100" spans="1:12" x14ac:dyDescent="0.2">
      <c r="A100" s="1" t="s">
        <v>64</v>
      </c>
      <c r="B100" t="s">
        <v>70</v>
      </c>
      <c r="C100" s="6" t="s">
        <v>75</v>
      </c>
      <c r="D100">
        <v>2021</v>
      </c>
      <c r="E100" t="s">
        <v>72</v>
      </c>
      <c r="F100" t="s">
        <v>73</v>
      </c>
      <c r="G100" s="7">
        <v>1</v>
      </c>
      <c r="H100" s="8" t="s">
        <v>16</v>
      </c>
      <c r="I100" s="8">
        <f t="shared" si="0"/>
        <v>7.3694596649336613E-2</v>
      </c>
      <c r="J100" s="8" t="s">
        <v>16</v>
      </c>
      <c r="K100" s="8" t="s">
        <v>16</v>
      </c>
      <c r="L100" s="9">
        <v>7.3694596649336613E-2</v>
      </c>
    </row>
    <row r="101" spans="1:12" x14ac:dyDescent="0.2">
      <c r="A101" s="1" t="s">
        <v>64</v>
      </c>
      <c r="B101" t="s">
        <v>70</v>
      </c>
      <c r="C101" s="6" t="s">
        <v>76</v>
      </c>
      <c r="D101">
        <v>2016</v>
      </c>
      <c r="E101" t="s">
        <v>72</v>
      </c>
      <c r="F101" t="s">
        <v>73</v>
      </c>
      <c r="G101" s="7">
        <v>1</v>
      </c>
      <c r="H101" s="8" t="s">
        <v>16</v>
      </c>
      <c r="I101" s="8">
        <f t="shared" si="0"/>
        <v>7.3694596649336613E-2</v>
      </c>
      <c r="J101" s="8" t="s">
        <v>16</v>
      </c>
      <c r="K101" s="8" t="s">
        <v>16</v>
      </c>
      <c r="L101" s="9">
        <v>7.3694596649336613E-2</v>
      </c>
    </row>
    <row r="102" spans="1:12" x14ac:dyDescent="0.2">
      <c r="A102" s="1" t="s">
        <v>64</v>
      </c>
      <c r="B102" t="s">
        <v>70</v>
      </c>
      <c r="C102" s="6" t="s">
        <v>77</v>
      </c>
      <c r="D102">
        <v>2019</v>
      </c>
      <c r="E102" t="s">
        <v>72</v>
      </c>
      <c r="F102" t="s">
        <v>73</v>
      </c>
      <c r="G102" s="7">
        <v>1</v>
      </c>
      <c r="H102" s="8" t="s">
        <v>16</v>
      </c>
      <c r="I102" s="8">
        <f t="shared" si="0"/>
        <v>7.3694596649336613E-2</v>
      </c>
      <c r="J102" s="8" t="s">
        <v>16</v>
      </c>
      <c r="K102" s="8" t="s">
        <v>16</v>
      </c>
      <c r="L102" s="9">
        <v>7.3694596649336613E-2</v>
      </c>
    </row>
    <row r="103" spans="1:12" x14ac:dyDescent="0.2">
      <c r="A103" s="1" t="s">
        <v>64</v>
      </c>
      <c r="B103" t="s">
        <v>70</v>
      </c>
      <c r="C103" s="6" t="s">
        <v>78</v>
      </c>
      <c r="D103">
        <v>2016</v>
      </c>
      <c r="E103" t="s">
        <v>72</v>
      </c>
      <c r="F103" t="s">
        <v>73</v>
      </c>
      <c r="G103" s="7">
        <v>1</v>
      </c>
      <c r="H103" s="8" t="s">
        <v>16</v>
      </c>
      <c r="I103" s="8">
        <f t="shared" si="0"/>
        <v>7.3694596649336613E-2</v>
      </c>
      <c r="J103" s="8" t="s">
        <v>16</v>
      </c>
      <c r="K103" s="8" t="s">
        <v>16</v>
      </c>
      <c r="L103" s="9">
        <v>7.3694596649336613E-2</v>
      </c>
    </row>
    <row r="104" spans="1:12" x14ac:dyDescent="0.2">
      <c r="A104" s="1" t="s">
        <v>219</v>
      </c>
      <c r="B104" t="s">
        <v>79</v>
      </c>
      <c r="C104" s="6" t="s">
        <v>80</v>
      </c>
      <c r="D104">
        <v>2021</v>
      </c>
      <c r="E104" t="s">
        <v>81</v>
      </c>
      <c r="F104" t="s">
        <v>82</v>
      </c>
      <c r="G104" s="7">
        <v>1</v>
      </c>
      <c r="H104" s="8" t="s">
        <v>16</v>
      </c>
      <c r="I104" s="8" t="s">
        <v>16</v>
      </c>
      <c r="J104" s="8" t="s">
        <v>16</v>
      </c>
      <c r="K104" s="8">
        <f t="shared" ref="K104:K109" si="1">4101/14198</f>
        <v>0.28884349908437806</v>
      </c>
      <c r="L104" s="9">
        <v>0.28884349908437806</v>
      </c>
    </row>
    <row r="105" spans="1:12" x14ac:dyDescent="0.2">
      <c r="A105" s="1" t="s">
        <v>219</v>
      </c>
      <c r="B105" t="s">
        <v>79</v>
      </c>
      <c r="C105" s="6" t="s">
        <v>83</v>
      </c>
      <c r="D105">
        <v>2016</v>
      </c>
      <c r="E105" t="s">
        <v>81</v>
      </c>
      <c r="F105" t="s">
        <v>82</v>
      </c>
      <c r="G105" s="7">
        <v>1</v>
      </c>
      <c r="H105" s="8" t="s">
        <v>16</v>
      </c>
      <c r="I105" s="8" t="s">
        <v>16</v>
      </c>
      <c r="J105" s="8" t="s">
        <v>16</v>
      </c>
      <c r="K105" s="8">
        <f t="shared" si="1"/>
        <v>0.28884349908437806</v>
      </c>
      <c r="L105" s="9">
        <v>0.28884349908437806</v>
      </c>
    </row>
    <row r="106" spans="1:12" x14ac:dyDescent="0.2">
      <c r="A106" s="1" t="s">
        <v>64</v>
      </c>
      <c r="B106" t="s">
        <v>79</v>
      </c>
      <c r="C106" s="6" t="s">
        <v>83</v>
      </c>
      <c r="D106">
        <v>2018</v>
      </c>
      <c r="E106" t="s">
        <v>81</v>
      </c>
      <c r="F106" t="s">
        <v>82</v>
      </c>
      <c r="G106" s="7">
        <v>1</v>
      </c>
      <c r="H106" s="8" t="s">
        <v>16</v>
      </c>
      <c r="I106" s="8" t="s">
        <v>16</v>
      </c>
      <c r="J106" s="8" t="s">
        <v>16</v>
      </c>
      <c r="K106" s="8">
        <f t="shared" si="1"/>
        <v>0.28884349908437806</v>
      </c>
      <c r="L106" s="9">
        <v>0.28884349908437806</v>
      </c>
    </row>
    <row r="107" spans="1:12" x14ac:dyDescent="0.2">
      <c r="A107" s="1" t="s">
        <v>64</v>
      </c>
      <c r="B107" t="s">
        <v>79</v>
      </c>
      <c r="C107" s="6" t="s">
        <v>83</v>
      </c>
      <c r="D107">
        <v>2019</v>
      </c>
      <c r="E107" t="s">
        <v>81</v>
      </c>
      <c r="F107" t="s">
        <v>82</v>
      </c>
      <c r="G107" s="7">
        <v>1</v>
      </c>
      <c r="H107" s="8" t="s">
        <v>16</v>
      </c>
      <c r="I107" s="8" t="s">
        <v>16</v>
      </c>
      <c r="J107" s="8" t="s">
        <v>16</v>
      </c>
      <c r="K107" s="8">
        <f t="shared" si="1"/>
        <v>0.28884349908437806</v>
      </c>
      <c r="L107" s="9">
        <v>0.28884349908437806</v>
      </c>
    </row>
    <row r="108" spans="1:12" x14ac:dyDescent="0.2">
      <c r="A108" s="1" t="s">
        <v>64</v>
      </c>
      <c r="B108" t="s">
        <v>79</v>
      </c>
      <c r="C108" s="6" t="s">
        <v>83</v>
      </c>
      <c r="D108">
        <v>2020</v>
      </c>
      <c r="E108" t="s">
        <v>81</v>
      </c>
      <c r="F108" t="s">
        <v>82</v>
      </c>
      <c r="G108" s="7">
        <v>1</v>
      </c>
      <c r="H108" s="8" t="s">
        <v>16</v>
      </c>
      <c r="I108" s="8" t="s">
        <v>16</v>
      </c>
      <c r="J108" s="8" t="s">
        <v>16</v>
      </c>
      <c r="K108" s="8">
        <f t="shared" si="1"/>
        <v>0.28884349908437806</v>
      </c>
      <c r="L108" s="9">
        <v>0.28884349908437806</v>
      </c>
    </row>
    <row r="109" spans="1:12" x14ac:dyDescent="0.2">
      <c r="A109" s="1" t="s">
        <v>64</v>
      </c>
      <c r="B109" t="s">
        <v>79</v>
      </c>
      <c r="C109" s="6" t="s">
        <v>83</v>
      </c>
      <c r="D109">
        <v>2021</v>
      </c>
      <c r="E109" t="s">
        <v>81</v>
      </c>
      <c r="F109" t="s">
        <v>82</v>
      </c>
      <c r="G109" s="7">
        <v>1</v>
      </c>
      <c r="H109" s="8" t="s">
        <v>16</v>
      </c>
      <c r="I109" s="8" t="s">
        <v>16</v>
      </c>
      <c r="J109" s="8" t="s">
        <v>16</v>
      </c>
      <c r="K109" s="8">
        <f t="shared" si="1"/>
        <v>0.28884349908437806</v>
      </c>
      <c r="L109" s="9">
        <v>0.28884349908437806</v>
      </c>
    </row>
    <row r="110" spans="1:12" x14ac:dyDescent="0.2">
      <c r="A110" s="1" t="s">
        <v>64</v>
      </c>
      <c r="B110" t="s">
        <v>84</v>
      </c>
      <c r="C110" s="6" t="s">
        <v>85</v>
      </c>
      <c r="D110">
        <v>2019</v>
      </c>
      <c r="F110" t="s">
        <v>198</v>
      </c>
      <c r="G110" s="7">
        <v>0</v>
      </c>
      <c r="H110" s="8">
        <v>0</v>
      </c>
      <c r="I110" s="8" t="s">
        <v>16</v>
      </c>
      <c r="J110" s="8" t="s">
        <v>16</v>
      </c>
      <c r="K110" s="8" t="s">
        <v>16</v>
      </c>
      <c r="L110" s="9">
        <v>0</v>
      </c>
    </row>
    <row r="111" spans="1:12" x14ac:dyDescent="0.2">
      <c r="A111" s="1" t="s">
        <v>64</v>
      </c>
      <c r="B111" t="s">
        <v>84</v>
      </c>
      <c r="C111" s="6" t="s">
        <v>86</v>
      </c>
      <c r="D111">
        <v>2016</v>
      </c>
      <c r="F111" t="s">
        <v>87</v>
      </c>
      <c r="G111" s="7">
        <v>0</v>
      </c>
      <c r="H111" s="8">
        <v>0</v>
      </c>
      <c r="I111" s="8" t="s">
        <v>16</v>
      </c>
      <c r="J111" s="8" t="s">
        <v>16</v>
      </c>
      <c r="K111" s="8" t="s">
        <v>16</v>
      </c>
      <c r="L111" s="9">
        <v>0</v>
      </c>
    </row>
    <row r="112" spans="1:12" x14ac:dyDescent="0.2">
      <c r="A112" s="1" t="s">
        <v>64</v>
      </c>
      <c r="B112" t="s">
        <v>84</v>
      </c>
      <c r="C112" s="6" t="s">
        <v>86</v>
      </c>
      <c r="D112">
        <v>2017</v>
      </c>
      <c r="F112" t="s">
        <v>87</v>
      </c>
      <c r="G112" s="7">
        <v>0</v>
      </c>
      <c r="H112" s="8">
        <v>0</v>
      </c>
      <c r="I112" s="8" t="s">
        <v>16</v>
      </c>
      <c r="J112" s="8" t="s">
        <v>16</v>
      </c>
      <c r="K112" s="8" t="s">
        <v>16</v>
      </c>
      <c r="L112" s="9">
        <v>0</v>
      </c>
    </row>
    <row r="113" spans="1:12" x14ac:dyDescent="0.2">
      <c r="A113" s="1" t="s">
        <v>64</v>
      </c>
      <c r="B113" t="s">
        <v>84</v>
      </c>
      <c r="C113" s="6" t="s">
        <v>86</v>
      </c>
      <c r="D113">
        <v>2018</v>
      </c>
      <c r="F113" t="s">
        <v>87</v>
      </c>
      <c r="G113" s="7">
        <v>0</v>
      </c>
      <c r="H113" s="8">
        <v>0</v>
      </c>
      <c r="I113" s="8" t="s">
        <v>16</v>
      </c>
      <c r="J113" s="8" t="s">
        <v>16</v>
      </c>
      <c r="K113" s="8" t="s">
        <v>16</v>
      </c>
      <c r="L113" s="9">
        <v>0</v>
      </c>
    </row>
    <row r="114" spans="1:12" x14ac:dyDescent="0.2">
      <c r="A114" s="1" t="s">
        <v>64</v>
      </c>
      <c r="B114" t="s">
        <v>84</v>
      </c>
      <c r="C114" s="6" t="s">
        <v>86</v>
      </c>
      <c r="D114">
        <v>2019</v>
      </c>
      <c r="F114" t="s">
        <v>87</v>
      </c>
      <c r="G114" s="7">
        <v>0</v>
      </c>
      <c r="H114" s="8">
        <v>0</v>
      </c>
      <c r="I114" s="8" t="s">
        <v>16</v>
      </c>
      <c r="J114" s="8" t="s">
        <v>16</v>
      </c>
      <c r="K114" s="8" t="s">
        <v>16</v>
      </c>
      <c r="L114" s="9">
        <v>0</v>
      </c>
    </row>
    <row r="115" spans="1:12" x14ac:dyDescent="0.2">
      <c r="A115" s="1" t="s">
        <v>64</v>
      </c>
      <c r="B115" t="s">
        <v>84</v>
      </c>
      <c r="C115" s="6" t="s">
        <v>86</v>
      </c>
      <c r="D115">
        <v>2020</v>
      </c>
      <c r="F115" t="s">
        <v>87</v>
      </c>
      <c r="G115" s="7">
        <v>0</v>
      </c>
      <c r="H115" s="8">
        <v>0</v>
      </c>
      <c r="I115" s="8" t="s">
        <v>16</v>
      </c>
      <c r="J115" s="8" t="s">
        <v>16</v>
      </c>
      <c r="K115" s="8" t="s">
        <v>16</v>
      </c>
      <c r="L115" s="9">
        <v>0</v>
      </c>
    </row>
    <row r="116" spans="1:12" x14ac:dyDescent="0.2">
      <c r="A116" s="1" t="s">
        <v>64</v>
      </c>
      <c r="B116" t="s">
        <v>84</v>
      </c>
      <c r="C116" s="6" t="s">
        <v>88</v>
      </c>
      <c r="D116">
        <v>2017</v>
      </c>
      <c r="F116" t="s">
        <v>87</v>
      </c>
      <c r="G116" s="7">
        <v>0</v>
      </c>
      <c r="H116" s="8">
        <v>0</v>
      </c>
      <c r="I116" s="8" t="s">
        <v>16</v>
      </c>
      <c r="J116" s="8" t="s">
        <v>16</v>
      </c>
      <c r="K116" s="8" t="s">
        <v>16</v>
      </c>
      <c r="L116" s="9">
        <v>0</v>
      </c>
    </row>
    <row r="117" spans="1:12" x14ac:dyDescent="0.2">
      <c r="A117" s="1" t="s">
        <v>64</v>
      </c>
      <c r="B117" t="s">
        <v>84</v>
      </c>
      <c r="C117" s="6" t="s">
        <v>88</v>
      </c>
      <c r="D117">
        <v>2018</v>
      </c>
      <c r="F117" t="s">
        <v>87</v>
      </c>
      <c r="G117" s="7">
        <v>0</v>
      </c>
      <c r="H117" s="8">
        <v>0</v>
      </c>
      <c r="I117" s="8" t="s">
        <v>16</v>
      </c>
      <c r="J117" s="8" t="s">
        <v>16</v>
      </c>
      <c r="K117" s="8" t="s">
        <v>16</v>
      </c>
      <c r="L117" s="9">
        <v>0</v>
      </c>
    </row>
    <row r="118" spans="1:12" x14ac:dyDescent="0.2">
      <c r="A118" s="1" t="s">
        <v>64</v>
      </c>
      <c r="B118" t="s">
        <v>84</v>
      </c>
      <c r="C118" s="6" t="s">
        <v>88</v>
      </c>
      <c r="D118">
        <v>2019</v>
      </c>
      <c r="F118" t="s">
        <v>87</v>
      </c>
      <c r="G118" s="7">
        <v>0</v>
      </c>
      <c r="H118" s="8">
        <v>0</v>
      </c>
      <c r="I118" s="8" t="s">
        <v>16</v>
      </c>
      <c r="J118" s="8" t="s">
        <v>16</v>
      </c>
      <c r="K118" s="8" t="s">
        <v>16</v>
      </c>
      <c r="L118" s="9">
        <v>0</v>
      </c>
    </row>
    <row r="119" spans="1:12" x14ac:dyDescent="0.2">
      <c r="A119" s="1" t="s">
        <v>64</v>
      </c>
      <c r="B119" t="s">
        <v>84</v>
      </c>
      <c r="C119" s="6" t="s">
        <v>171</v>
      </c>
      <c r="D119">
        <v>2020</v>
      </c>
      <c r="E119" t="s">
        <v>217</v>
      </c>
      <c r="F119" t="s">
        <v>199</v>
      </c>
      <c r="G119" s="7">
        <v>1</v>
      </c>
      <c r="H119" s="8">
        <v>0.02</v>
      </c>
      <c r="I119" s="8">
        <f t="shared" ref="I119:I150" si="2">6849/66655</f>
        <v>0.10275298177181007</v>
      </c>
      <c r="J119" s="8" t="s">
        <v>16</v>
      </c>
      <c r="K119" s="8" t="s">
        <v>16</v>
      </c>
      <c r="L119" s="9">
        <v>0.12275298177181007</v>
      </c>
    </row>
    <row r="120" spans="1:12" x14ac:dyDescent="0.2">
      <c r="A120" s="1" t="s">
        <v>64</v>
      </c>
      <c r="B120" t="s">
        <v>84</v>
      </c>
      <c r="C120" s="6" t="s">
        <v>101</v>
      </c>
      <c r="D120">
        <v>2020</v>
      </c>
      <c r="E120" t="s">
        <v>217</v>
      </c>
      <c r="F120" t="s">
        <v>199</v>
      </c>
      <c r="G120" s="7">
        <v>1</v>
      </c>
      <c r="H120" s="8">
        <v>0.02</v>
      </c>
      <c r="I120" s="8">
        <f t="shared" si="2"/>
        <v>0.10275298177181007</v>
      </c>
      <c r="J120" s="8" t="s">
        <v>16</v>
      </c>
      <c r="K120" s="8" t="s">
        <v>16</v>
      </c>
      <c r="L120" s="9">
        <v>0.12275298177181007</v>
      </c>
    </row>
    <row r="121" spans="1:12" x14ac:dyDescent="0.2">
      <c r="A121" s="1" t="s">
        <v>64</v>
      </c>
      <c r="B121" t="s">
        <v>84</v>
      </c>
      <c r="C121" s="6" t="s">
        <v>101</v>
      </c>
      <c r="D121">
        <v>2021</v>
      </c>
      <c r="E121" t="s">
        <v>217</v>
      </c>
      <c r="F121" t="s">
        <v>199</v>
      </c>
      <c r="G121" s="7">
        <v>1</v>
      </c>
      <c r="H121" s="8">
        <v>0.02</v>
      </c>
      <c r="I121" s="8">
        <f t="shared" si="2"/>
        <v>0.10275298177181007</v>
      </c>
      <c r="J121" s="8" t="s">
        <v>16</v>
      </c>
      <c r="K121" s="8" t="s">
        <v>16</v>
      </c>
      <c r="L121" s="9">
        <v>0.12275298177181007</v>
      </c>
    </row>
    <row r="122" spans="1:12" x14ac:dyDescent="0.2">
      <c r="A122" s="1" t="s">
        <v>64</v>
      </c>
      <c r="B122" t="s">
        <v>84</v>
      </c>
      <c r="C122" s="6" t="s">
        <v>90</v>
      </c>
      <c r="D122">
        <v>2018</v>
      </c>
      <c r="E122" t="s">
        <v>91</v>
      </c>
      <c r="F122" t="s">
        <v>92</v>
      </c>
      <c r="G122" s="7">
        <v>1</v>
      </c>
      <c r="H122" s="8">
        <v>0.02</v>
      </c>
      <c r="I122" s="8">
        <f t="shared" si="2"/>
        <v>0.10275298177181007</v>
      </c>
      <c r="J122" s="8" t="s">
        <v>16</v>
      </c>
      <c r="K122" s="8" t="s">
        <v>16</v>
      </c>
      <c r="L122" s="9">
        <v>0.12275298177181007</v>
      </c>
    </row>
    <row r="123" spans="1:12" x14ac:dyDescent="0.2">
      <c r="A123" s="1" t="s">
        <v>64</v>
      </c>
      <c r="B123" t="s">
        <v>84</v>
      </c>
      <c r="C123" s="6" t="s">
        <v>90</v>
      </c>
      <c r="D123">
        <v>2018</v>
      </c>
      <c r="E123" t="s">
        <v>217</v>
      </c>
      <c r="F123" t="s">
        <v>199</v>
      </c>
      <c r="G123" s="7">
        <v>1</v>
      </c>
      <c r="H123" s="8">
        <v>0.02</v>
      </c>
      <c r="I123" s="8">
        <f t="shared" si="2"/>
        <v>0.10275298177181007</v>
      </c>
      <c r="J123" s="8" t="s">
        <v>16</v>
      </c>
      <c r="K123" s="8" t="s">
        <v>16</v>
      </c>
      <c r="L123" s="9">
        <v>0.12275298177181007</v>
      </c>
    </row>
    <row r="124" spans="1:12" x14ac:dyDescent="0.2">
      <c r="A124" s="1" t="s">
        <v>64</v>
      </c>
      <c r="B124" t="s">
        <v>84</v>
      </c>
      <c r="C124" s="6" t="s">
        <v>90</v>
      </c>
      <c r="D124">
        <v>2019</v>
      </c>
      <c r="E124" t="s">
        <v>91</v>
      </c>
      <c r="F124" t="s">
        <v>92</v>
      </c>
      <c r="G124" s="7">
        <v>1</v>
      </c>
      <c r="H124" s="8">
        <v>0.02</v>
      </c>
      <c r="I124" s="8">
        <f t="shared" si="2"/>
        <v>0.10275298177181007</v>
      </c>
      <c r="J124" s="8" t="s">
        <v>16</v>
      </c>
      <c r="K124" s="8" t="s">
        <v>16</v>
      </c>
      <c r="L124" s="9">
        <v>0.12275298177181007</v>
      </c>
    </row>
    <row r="125" spans="1:12" x14ac:dyDescent="0.2">
      <c r="A125" s="1" t="s">
        <v>64</v>
      </c>
      <c r="B125" t="s">
        <v>84</v>
      </c>
      <c r="C125" s="6" t="s">
        <v>90</v>
      </c>
      <c r="D125">
        <v>2019</v>
      </c>
      <c r="E125" t="s">
        <v>217</v>
      </c>
      <c r="F125" t="s">
        <v>199</v>
      </c>
      <c r="G125" s="7">
        <v>1</v>
      </c>
      <c r="H125" s="8">
        <v>0.02</v>
      </c>
      <c r="I125" s="8">
        <f t="shared" si="2"/>
        <v>0.10275298177181007</v>
      </c>
      <c r="J125" s="8" t="s">
        <v>16</v>
      </c>
      <c r="K125" s="8" t="s">
        <v>16</v>
      </c>
      <c r="L125" s="9">
        <v>0.12275298177181007</v>
      </c>
    </row>
    <row r="126" spans="1:12" x14ac:dyDescent="0.2">
      <c r="A126" s="1" t="s">
        <v>64</v>
      </c>
      <c r="B126" t="s">
        <v>84</v>
      </c>
      <c r="C126" s="6" t="s">
        <v>93</v>
      </c>
      <c r="D126">
        <v>2016</v>
      </c>
      <c r="E126" t="s">
        <v>91</v>
      </c>
      <c r="F126" t="s">
        <v>92</v>
      </c>
      <c r="G126" s="7">
        <v>1</v>
      </c>
      <c r="H126" s="8">
        <v>0.02</v>
      </c>
      <c r="I126" s="8">
        <f t="shared" si="2"/>
        <v>0.10275298177181007</v>
      </c>
      <c r="J126" s="8" t="s">
        <v>16</v>
      </c>
      <c r="K126" s="8" t="s">
        <v>16</v>
      </c>
      <c r="L126" s="9">
        <v>0.12275298177181007</v>
      </c>
    </row>
    <row r="127" spans="1:12" x14ac:dyDescent="0.2">
      <c r="A127" s="1" t="s">
        <v>64</v>
      </c>
      <c r="B127" t="s">
        <v>84</v>
      </c>
      <c r="C127" s="6" t="s">
        <v>93</v>
      </c>
      <c r="D127">
        <v>2016</v>
      </c>
      <c r="E127" t="s">
        <v>217</v>
      </c>
      <c r="F127" t="s">
        <v>199</v>
      </c>
      <c r="G127" s="7">
        <v>1</v>
      </c>
      <c r="H127" s="8">
        <v>0.02</v>
      </c>
      <c r="I127" s="8">
        <f t="shared" si="2"/>
        <v>0.10275298177181007</v>
      </c>
      <c r="J127" s="8" t="s">
        <v>16</v>
      </c>
      <c r="K127" s="8" t="s">
        <v>16</v>
      </c>
      <c r="L127" s="9">
        <v>0.12275298177181007</v>
      </c>
    </row>
    <row r="128" spans="1:12" x14ac:dyDescent="0.2">
      <c r="A128" s="1" t="s">
        <v>64</v>
      </c>
      <c r="B128" t="s">
        <v>84</v>
      </c>
      <c r="C128" s="6" t="s">
        <v>172</v>
      </c>
      <c r="D128">
        <v>2021</v>
      </c>
      <c r="E128" t="s">
        <v>217</v>
      </c>
      <c r="F128" t="s">
        <v>199</v>
      </c>
      <c r="G128" s="7">
        <v>1</v>
      </c>
      <c r="H128" s="8">
        <v>0.02</v>
      </c>
      <c r="I128" s="8">
        <f t="shared" si="2"/>
        <v>0.10275298177181007</v>
      </c>
      <c r="J128" s="8" t="s">
        <v>16</v>
      </c>
      <c r="K128" s="8" t="s">
        <v>16</v>
      </c>
      <c r="L128" s="9">
        <v>0.12275298177181007</v>
      </c>
    </row>
    <row r="129" spans="1:12" x14ac:dyDescent="0.2">
      <c r="A129" s="1" t="s">
        <v>64</v>
      </c>
      <c r="B129" t="s">
        <v>84</v>
      </c>
      <c r="C129" s="6" t="s">
        <v>94</v>
      </c>
      <c r="D129">
        <v>2017</v>
      </c>
      <c r="E129" t="s">
        <v>91</v>
      </c>
      <c r="F129" t="s">
        <v>92</v>
      </c>
      <c r="G129" s="7">
        <v>1</v>
      </c>
      <c r="H129" s="8">
        <v>0.02</v>
      </c>
      <c r="I129" s="8">
        <f t="shared" si="2"/>
        <v>0.10275298177181007</v>
      </c>
      <c r="J129" s="8" t="s">
        <v>16</v>
      </c>
      <c r="K129" s="8" t="s">
        <v>16</v>
      </c>
      <c r="L129" s="9">
        <v>0.12275298177181007</v>
      </c>
    </row>
    <row r="130" spans="1:12" x14ac:dyDescent="0.2">
      <c r="A130" s="1" t="s">
        <v>64</v>
      </c>
      <c r="B130" t="s">
        <v>84</v>
      </c>
      <c r="C130" s="6" t="s">
        <v>94</v>
      </c>
      <c r="D130">
        <v>2017</v>
      </c>
      <c r="E130" t="s">
        <v>217</v>
      </c>
      <c r="F130" t="s">
        <v>199</v>
      </c>
      <c r="G130" s="7">
        <v>1</v>
      </c>
      <c r="H130" s="8">
        <v>0.02</v>
      </c>
      <c r="I130" s="8">
        <f t="shared" si="2"/>
        <v>0.10275298177181007</v>
      </c>
      <c r="J130" s="8" t="s">
        <v>16</v>
      </c>
      <c r="K130" s="8" t="s">
        <v>16</v>
      </c>
      <c r="L130" s="9">
        <v>0.12275298177181007</v>
      </c>
    </row>
    <row r="131" spans="1:12" x14ac:dyDescent="0.2">
      <c r="A131" s="1" t="s">
        <v>64</v>
      </c>
      <c r="B131" t="s">
        <v>84</v>
      </c>
      <c r="C131" s="6" t="s">
        <v>95</v>
      </c>
      <c r="D131">
        <v>2018</v>
      </c>
      <c r="E131" t="s">
        <v>91</v>
      </c>
      <c r="F131" t="s">
        <v>92</v>
      </c>
      <c r="G131" s="7">
        <v>1</v>
      </c>
      <c r="H131" s="8">
        <v>0.02</v>
      </c>
      <c r="I131" s="8">
        <f t="shared" si="2"/>
        <v>0.10275298177181007</v>
      </c>
      <c r="J131" s="8" t="s">
        <v>16</v>
      </c>
      <c r="K131" s="8" t="s">
        <v>16</v>
      </c>
      <c r="L131" s="9">
        <v>0.12275298177181007</v>
      </c>
    </row>
    <row r="132" spans="1:12" x14ac:dyDescent="0.2">
      <c r="A132" s="1" t="s">
        <v>64</v>
      </c>
      <c r="B132" t="s">
        <v>84</v>
      </c>
      <c r="C132" s="6" t="s">
        <v>94</v>
      </c>
      <c r="D132">
        <v>2018</v>
      </c>
      <c r="E132" t="s">
        <v>217</v>
      </c>
      <c r="F132" t="s">
        <v>199</v>
      </c>
      <c r="G132" s="7">
        <v>1</v>
      </c>
      <c r="H132" s="8">
        <v>0.02</v>
      </c>
      <c r="I132" s="8">
        <f t="shared" si="2"/>
        <v>0.10275298177181007</v>
      </c>
      <c r="J132" s="8" t="s">
        <v>16</v>
      </c>
      <c r="K132" s="8" t="s">
        <v>16</v>
      </c>
      <c r="L132" s="9">
        <v>0.12275298177181007</v>
      </c>
    </row>
    <row r="133" spans="1:12" x14ac:dyDescent="0.2">
      <c r="A133" s="1" t="s">
        <v>64</v>
      </c>
      <c r="B133" t="s">
        <v>84</v>
      </c>
      <c r="C133" s="6" t="s">
        <v>94</v>
      </c>
      <c r="D133">
        <v>2019</v>
      </c>
      <c r="E133" t="s">
        <v>91</v>
      </c>
      <c r="F133" t="s">
        <v>92</v>
      </c>
      <c r="G133" s="7">
        <v>1</v>
      </c>
      <c r="H133" s="8">
        <v>0.02</v>
      </c>
      <c r="I133" s="8">
        <f t="shared" si="2"/>
        <v>0.10275298177181007</v>
      </c>
      <c r="J133" s="8" t="s">
        <v>16</v>
      </c>
      <c r="K133" s="8" t="s">
        <v>16</v>
      </c>
      <c r="L133" s="9">
        <v>0.12275298177181007</v>
      </c>
    </row>
    <row r="134" spans="1:12" x14ac:dyDescent="0.2">
      <c r="A134" s="1" t="s">
        <v>64</v>
      </c>
      <c r="B134" t="s">
        <v>84</v>
      </c>
      <c r="C134" s="6" t="s">
        <v>94</v>
      </c>
      <c r="D134">
        <v>2019</v>
      </c>
      <c r="E134" t="s">
        <v>217</v>
      </c>
      <c r="F134" t="s">
        <v>199</v>
      </c>
      <c r="G134" s="7">
        <v>1</v>
      </c>
      <c r="H134" s="8">
        <v>0.02</v>
      </c>
      <c r="I134" s="8">
        <f t="shared" si="2"/>
        <v>0.10275298177181007</v>
      </c>
      <c r="J134" s="8" t="s">
        <v>16</v>
      </c>
      <c r="K134" s="8" t="s">
        <v>16</v>
      </c>
      <c r="L134" s="9">
        <v>0.12275298177181007</v>
      </c>
    </row>
    <row r="135" spans="1:12" x14ac:dyDescent="0.2">
      <c r="A135" s="1" t="s">
        <v>64</v>
      </c>
      <c r="B135" t="s">
        <v>84</v>
      </c>
      <c r="C135" s="6" t="s">
        <v>94</v>
      </c>
      <c r="D135">
        <v>2020</v>
      </c>
      <c r="E135" t="s">
        <v>91</v>
      </c>
      <c r="F135" t="s">
        <v>92</v>
      </c>
      <c r="G135" s="7">
        <v>1</v>
      </c>
      <c r="H135" s="8">
        <v>0.02</v>
      </c>
      <c r="I135" s="8">
        <f t="shared" si="2"/>
        <v>0.10275298177181007</v>
      </c>
      <c r="J135" s="8" t="s">
        <v>16</v>
      </c>
      <c r="K135" s="8" t="s">
        <v>16</v>
      </c>
      <c r="L135" s="9">
        <v>0.12275298177181007</v>
      </c>
    </row>
    <row r="136" spans="1:12" x14ac:dyDescent="0.2">
      <c r="A136" s="1" t="s">
        <v>64</v>
      </c>
      <c r="B136" t="s">
        <v>84</v>
      </c>
      <c r="C136" s="6" t="s">
        <v>94</v>
      </c>
      <c r="D136">
        <v>2020</v>
      </c>
      <c r="E136" t="s">
        <v>217</v>
      </c>
      <c r="F136" t="s">
        <v>199</v>
      </c>
      <c r="G136" s="7">
        <v>1</v>
      </c>
      <c r="H136" s="8">
        <v>0.02</v>
      </c>
      <c r="I136" s="8">
        <f t="shared" si="2"/>
        <v>0.10275298177181007</v>
      </c>
      <c r="J136" s="8" t="s">
        <v>16</v>
      </c>
      <c r="K136" s="8" t="s">
        <v>16</v>
      </c>
      <c r="L136" s="9">
        <v>0.12275298177181007</v>
      </c>
    </row>
    <row r="137" spans="1:12" x14ac:dyDescent="0.2">
      <c r="A137" s="1" t="s">
        <v>64</v>
      </c>
      <c r="B137" t="s">
        <v>84</v>
      </c>
      <c r="C137" s="6" t="s">
        <v>96</v>
      </c>
      <c r="D137">
        <v>2017</v>
      </c>
      <c r="E137" t="s">
        <v>91</v>
      </c>
      <c r="F137" t="s">
        <v>92</v>
      </c>
      <c r="G137" s="7">
        <v>1</v>
      </c>
      <c r="H137" s="8">
        <v>0.02</v>
      </c>
      <c r="I137" s="8">
        <f t="shared" si="2"/>
        <v>0.10275298177181007</v>
      </c>
      <c r="J137" s="8" t="s">
        <v>16</v>
      </c>
      <c r="K137" s="8" t="s">
        <v>16</v>
      </c>
      <c r="L137" s="9">
        <v>0.12275298177181007</v>
      </c>
    </row>
    <row r="138" spans="1:12" x14ac:dyDescent="0.2">
      <c r="A138" s="1" t="s">
        <v>64</v>
      </c>
      <c r="B138" t="s">
        <v>84</v>
      </c>
      <c r="C138" s="6" t="s">
        <v>96</v>
      </c>
      <c r="D138">
        <v>2017</v>
      </c>
      <c r="E138" t="s">
        <v>217</v>
      </c>
      <c r="F138" t="s">
        <v>199</v>
      </c>
      <c r="G138" s="7">
        <v>1</v>
      </c>
      <c r="H138" s="8">
        <v>0.02</v>
      </c>
      <c r="I138" s="8">
        <f t="shared" si="2"/>
        <v>0.10275298177181007</v>
      </c>
      <c r="J138" s="8" t="s">
        <v>16</v>
      </c>
      <c r="K138" s="8" t="s">
        <v>16</v>
      </c>
      <c r="L138" s="9">
        <v>0.12275298177181007</v>
      </c>
    </row>
    <row r="139" spans="1:12" x14ac:dyDescent="0.2">
      <c r="A139" s="1" t="s">
        <v>64</v>
      </c>
      <c r="B139" t="s">
        <v>84</v>
      </c>
      <c r="C139" s="6" t="s">
        <v>96</v>
      </c>
      <c r="D139">
        <v>2018</v>
      </c>
      <c r="E139" t="s">
        <v>91</v>
      </c>
      <c r="F139" t="s">
        <v>92</v>
      </c>
      <c r="G139" s="7">
        <v>1</v>
      </c>
      <c r="H139" s="8">
        <v>0.02</v>
      </c>
      <c r="I139" s="8">
        <f t="shared" si="2"/>
        <v>0.10275298177181007</v>
      </c>
      <c r="J139" s="8" t="s">
        <v>16</v>
      </c>
      <c r="K139" s="8" t="s">
        <v>16</v>
      </c>
      <c r="L139" s="9">
        <v>0.12275298177181007</v>
      </c>
    </row>
    <row r="140" spans="1:12" x14ac:dyDescent="0.2">
      <c r="A140" s="1" t="s">
        <v>64</v>
      </c>
      <c r="B140" t="s">
        <v>84</v>
      </c>
      <c r="C140" s="6" t="s">
        <v>96</v>
      </c>
      <c r="D140">
        <v>2018</v>
      </c>
      <c r="E140" t="s">
        <v>217</v>
      </c>
      <c r="F140" t="s">
        <v>199</v>
      </c>
      <c r="G140" s="7">
        <v>1</v>
      </c>
      <c r="H140" s="8">
        <v>0.02</v>
      </c>
      <c r="I140" s="8">
        <f t="shared" si="2"/>
        <v>0.10275298177181007</v>
      </c>
      <c r="J140" s="8" t="s">
        <v>16</v>
      </c>
      <c r="K140" s="8" t="s">
        <v>16</v>
      </c>
      <c r="L140" s="9">
        <v>0.12275298177181007</v>
      </c>
    </row>
    <row r="141" spans="1:12" x14ac:dyDescent="0.2">
      <c r="A141" s="1" t="s">
        <v>64</v>
      </c>
      <c r="B141" t="s">
        <v>84</v>
      </c>
      <c r="C141" s="6" t="s">
        <v>96</v>
      </c>
      <c r="D141">
        <v>2020</v>
      </c>
      <c r="E141" t="s">
        <v>91</v>
      </c>
      <c r="F141" t="s">
        <v>92</v>
      </c>
      <c r="G141" s="7">
        <v>1</v>
      </c>
      <c r="H141" s="8">
        <v>0.02</v>
      </c>
      <c r="I141" s="8">
        <f t="shared" si="2"/>
        <v>0.10275298177181007</v>
      </c>
      <c r="J141" s="8" t="s">
        <v>16</v>
      </c>
      <c r="K141" s="8" t="s">
        <v>16</v>
      </c>
      <c r="L141" s="9">
        <v>0.12275298177181007</v>
      </c>
    </row>
    <row r="142" spans="1:12" x14ac:dyDescent="0.2">
      <c r="A142" s="1" t="s">
        <v>64</v>
      </c>
      <c r="B142" t="s">
        <v>84</v>
      </c>
      <c r="C142" s="6" t="s">
        <v>96</v>
      </c>
      <c r="D142">
        <v>2020</v>
      </c>
      <c r="E142" t="s">
        <v>217</v>
      </c>
      <c r="F142" t="s">
        <v>199</v>
      </c>
      <c r="G142" s="7">
        <v>1</v>
      </c>
      <c r="H142" s="8">
        <v>0.02</v>
      </c>
      <c r="I142" s="8">
        <f t="shared" si="2"/>
        <v>0.10275298177181007</v>
      </c>
      <c r="J142" s="8" t="s">
        <v>16</v>
      </c>
      <c r="K142" s="8" t="s">
        <v>16</v>
      </c>
      <c r="L142" s="9">
        <v>0.12275298177181007</v>
      </c>
    </row>
    <row r="143" spans="1:12" x14ac:dyDescent="0.2">
      <c r="A143" s="1" t="s">
        <v>64</v>
      </c>
      <c r="B143" t="s">
        <v>84</v>
      </c>
      <c r="C143" s="6" t="s">
        <v>96</v>
      </c>
      <c r="D143">
        <v>2021</v>
      </c>
      <c r="E143" t="s">
        <v>217</v>
      </c>
      <c r="F143" t="s">
        <v>199</v>
      </c>
      <c r="G143" s="7">
        <v>1</v>
      </c>
      <c r="H143" s="8">
        <v>0.02</v>
      </c>
      <c r="I143" s="8">
        <f t="shared" si="2"/>
        <v>0.10275298177181007</v>
      </c>
      <c r="J143" s="8" t="s">
        <v>16</v>
      </c>
      <c r="K143" s="8" t="s">
        <v>16</v>
      </c>
      <c r="L143" s="9">
        <v>0.12275298177181007</v>
      </c>
    </row>
    <row r="144" spans="1:12" x14ac:dyDescent="0.2">
      <c r="A144" s="1" t="s">
        <v>64</v>
      </c>
      <c r="B144" t="s">
        <v>84</v>
      </c>
      <c r="C144" s="6" t="s">
        <v>97</v>
      </c>
      <c r="D144">
        <v>2016</v>
      </c>
      <c r="E144" t="s">
        <v>91</v>
      </c>
      <c r="F144" t="s">
        <v>92</v>
      </c>
      <c r="G144" s="7">
        <v>1</v>
      </c>
      <c r="H144" s="8">
        <v>0.02</v>
      </c>
      <c r="I144" s="8">
        <f t="shared" si="2"/>
        <v>0.10275298177181007</v>
      </c>
      <c r="J144" s="8" t="s">
        <v>16</v>
      </c>
      <c r="K144" s="8" t="s">
        <v>16</v>
      </c>
      <c r="L144" s="9">
        <v>0.12275298177181007</v>
      </c>
    </row>
    <row r="145" spans="1:12" x14ac:dyDescent="0.2">
      <c r="A145" s="1" t="s">
        <v>64</v>
      </c>
      <c r="B145" t="s">
        <v>84</v>
      </c>
      <c r="C145" s="6" t="s">
        <v>97</v>
      </c>
      <c r="D145">
        <v>2016</v>
      </c>
      <c r="E145" t="s">
        <v>217</v>
      </c>
      <c r="F145" t="s">
        <v>199</v>
      </c>
      <c r="G145" s="7">
        <v>1</v>
      </c>
      <c r="H145" s="8">
        <v>0.02</v>
      </c>
      <c r="I145" s="8">
        <f t="shared" si="2"/>
        <v>0.10275298177181007</v>
      </c>
      <c r="J145" s="8" t="s">
        <v>16</v>
      </c>
      <c r="K145" s="8" t="s">
        <v>16</v>
      </c>
      <c r="L145" s="9">
        <v>0.12275298177181007</v>
      </c>
    </row>
    <row r="146" spans="1:12" x14ac:dyDescent="0.2">
      <c r="A146" s="1" t="s">
        <v>64</v>
      </c>
      <c r="B146" t="s">
        <v>84</v>
      </c>
      <c r="C146" s="6" t="s">
        <v>97</v>
      </c>
      <c r="D146">
        <v>2017</v>
      </c>
      <c r="E146" t="s">
        <v>91</v>
      </c>
      <c r="F146" t="s">
        <v>92</v>
      </c>
      <c r="G146" s="7">
        <v>1</v>
      </c>
      <c r="H146" s="8">
        <v>0.02</v>
      </c>
      <c r="I146" s="8">
        <f t="shared" si="2"/>
        <v>0.10275298177181007</v>
      </c>
      <c r="J146" s="8" t="s">
        <v>16</v>
      </c>
      <c r="K146" s="8" t="s">
        <v>16</v>
      </c>
      <c r="L146" s="9">
        <v>0.12275298177181007</v>
      </c>
    </row>
    <row r="147" spans="1:12" x14ac:dyDescent="0.2">
      <c r="A147" s="1" t="s">
        <v>64</v>
      </c>
      <c r="B147" t="s">
        <v>84</v>
      </c>
      <c r="C147" s="6" t="s">
        <v>97</v>
      </c>
      <c r="D147">
        <v>2017</v>
      </c>
      <c r="E147" t="s">
        <v>217</v>
      </c>
      <c r="F147" t="s">
        <v>199</v>
      </c>
      <c r="G147" s="7">
        <v>1</v>
      </c>
      <c r="H147" s="8">
        <v>0.02</v>
      </c>
      <c r="I147" s="8">
        <f t="shared" si="2"/>
        <v>0.10275298177181007</v>
      </c>
      <c r="J147" s="8" t="s">
        <v>16</v>
      </c>
      <c r="K147" s="8" t="s">
        <v>16</v>
      </c>
      <c r="L147" s="9">
        <v>0.12275298177181007</v>
      </c>
    </row>
    <row r="148" spans="1:12" x14ac:dyDescent="0.2">
      <c r="A148" s="1" t="s">
        <v>64</v>
      </c>
      <c r="B148" t="s">
        <v>84</v>
      </c>
      <c r="C148" s="6" t="s">
        <v>97</v>
      </c>
      <c r="D148">
        <v>2018</v>
      </c>
      <c r="E148" t="s">
        <v>91</v>
      </c>
      <c r="F148" t="s">
        <v>92</v>
      </c>
      <c r="G148" s="7">
        <v>1</v>
      </c>
      <c r="H148" s="8">
        <v>0.02</v>
      </c>
      <c r="I148" s="8">
        <f t="shared" si="2"/>
        <v>0.10275298177181007</v>
      </c>
      <c r="J148" s="8" t="s">
        <v>16</v>
      </c>
      <c r="K148" s="8" t="s">
        <v>16</v>
      </c>
      <c r="L148" s="9">
        <v>0.12275298177181007</v>
      </c>
    </row>
    <row r="149" spans="1:12" x14ac:dyDescent="0.2">
      <c r="A149" s="1" t="s">
        <v>64</v>
      </c>
      <c r="B149" t="s">
        <v>84</v>
      </c>
      <c r="C149" s="6" t="s">
        <v>97</v>
      </c>
      <c r="D149">
        <v>2018</v>
      </c>
      <c r="E149" t="s">
        <v>217</v>
      </c>
      <c r="F149" t="s">
        <v>199</v>
      </c>
      <c r="G149" s="7">
        <v>1</v>
      </c>
      <c r="H149" s="8">
        <v>0.02</v>
      </c>
      <c r="I149" s="8">
        <f t="shared" si="2"/>
        <v>0.10275298177181007</v>
      </c>
      <c r="J149" s="8" t="s">
        <v>16</v>
      </c>
      <c r="K149" s="8" t="s">
        <v>16</v>
      </c>
      <c r="L149" s="9">
        <v>0.12275298177181007</v>
      </c>
    </row>
    <row r="150" spans="1:12" x14ac:dyDescent="0.2">
      <c r="A150" s="1" t="s">
        <v>64</v>
      </c>
      <c r="B150" t="s">
        <v>84</v>
      </c>
      <c r="C150" s="6" t="s">
        <v>97</v>
      </c>
      <c r="D150">
        <v>2019</v>
      </c>
      <c r="E150" t="s">
        <v>91</v>
      </c>
      <c r="F150" t="s">
        <v>92</v>
      </c>
      <c r="G150" s="7">
        <v>1</v>
      </c>
      <c r="H150" s="8">
        <v>0.02</v>
      </c>
      <c r="I150" s="8">
        <f t="shared" si="2"/>
        <v>0.10275298177181007</v>
      </c>
      <c r="J150" s="8" t="s">
        <v>16</v>
      </c>
      <c r="K150" s="8" t="s">
        <v>16</v>
      </c>
      <c r="L150" s="9">
        <v>0.12275298177181007</v>
      </c>
    </row>
    <row r="151" spans="1:12" x14ac:dyDescent="0.2">
      <c r="A151" s="1" t="s">
        <v>64</v>
      </c>
      <c r="B151" t="s">
        <v>84</v>
      </c>
      <c r="C151" s="6" t="s">
        <v>97</v>
      </c>
      <c r="D151">
        <v>2019</v>
      </c>
      <c r="E151" t="s">
        <v>217</v>
      </c>
      <c r="F151" t="s">
        <v>199</v>
      </c>
      <c r="G151" s="7">
        <v>1</v>
      </c>
      <c r="H151" s="8">
        <v>0.02</v>
      </c>
      <c r="I151" s="8">
        <f t="shared" ref="I151:I174" si="3">6849/66655</f>
        <v>0.10275298177181007</v>
      </c>
      <c r="J151" s="8" t="s">
        <v>16</v>
      </c>
      <c r="K151" s="8" t="s">
        <v>16</v>
      </c>
      <c r="L151" s="9">
        <v>0.12275298177181007</v>
      </c>
    </row>
    <row r="152" spans="1:12" x14ac:dyDescent="0.2">
      <c r="A152" s="1" t="s">
        <v>64</v>
      </c>
      <c r="B152" t="s">
        <v>84</v>
      </c>
      <c r="C152" s="6" t="s">
        <v>97</v>
      </c>
      <c r="D152">
        <v>2021</v>
      </c>
      <c r="E152" t="s">
        <v>91</v>
      </c>
      <c r="F152" t="s">
        <v>92</v>
      </c>
      <c r="G152" s="7">
        <v>1</v>
      </c>
      <c r="H152" s="8">
        <v>0.02</v>
      </c>
      <c r="I152" s="8">
        <f t="shared" si="3"/>
        <v>0.10275298177181007</v>
      </c>
      <c r="J152" s="8" t="s">
        <v>16</v>
      </c>
      <c r="K152" s="8" t="s">
        <v>16</v>
      </c>
      <c r="L152" s="9">
        <v>0.12275298177181007</v>
      </c>
    </row>
    <row r="153" spans="1:12" x14ac:dyDescent="0.2">
      <c r="A153" s="1" t="s">
        <v>64</v>
      </c>
      <c r="B153" t="s">
        <v>84</v>
      </c>
      <c r="C153" s="6" t="s">
        <v>97</v>
      </c>
      <c r="D153">
        <v>2021</v>
      </c>
      <c r="E153" t="s">
        <v>217</v>
      </c>
      <c r="F153" t="s">
        <v>199</v>
      </c>
      <c r="G153" s="7">
        <v>1</v>
      </c>
      <c r="H153" s="8">
        <v>0.02</v>
      </c>
      <c r="I153" s="8">
        <f t="shared" si="3"/>
        <v>0.10275298177181007</v>
      </c>
      <c r="J153" s="8" t="s">
        <v>16</v>
      </c>
      <c r="K153" s="8" t="s">
        <v>16</v>
      </c>
      <c r="L153" s="9">
        <v>0.12275298177181007</v>
      </c>
    </row>
    <row r="154" spans="1:12" x14ac:dyDescent="0.2">
      <c r="A154" s="1" t="s">
        <v>64</v>
      </c>
      <c r="B154" t="s">
        <v>84</v>
      </c>
      <c r="C154" s="6" t="s">
        <v>98</v>
      </c>
      <c r="D154">
        <v>2016</v>
      </c>
      <c r="E154" t="s">
        <v>91</v>
      </c>
      <c r="F154" t="s">
        <v>92</v>
      </c>
      <c r="G154" s="7">
        <v>1</v>
      </c>
      <c r="H154" s="8">
        <v>0.02</v>
      </c>
      <c r="I154" s="8">
        <f t="shared" si="3"/>
        <v>0.10275298177181007</v>
      </c>
      <c r="J154" s="8" t="s">
        <v>16</v>
      </c>
      <c r="K154" s="8" t="s">
        <v>16</v>
      </c>
      <c r="L154" s="9">
        <v>0.12275298177181007</v>
      </c>
    </row>
    <row r="155" spans="1:12" x14ac:dyDescent="0.2">
      <c r="A155" s="1" t="s">
        <v>64</v>
      </c>
      <c r="B155" t="s">
        <v>153</v>
      </c>
      <c r="C155" s="6" t="s">
        <v>171</v>
      </c>
      <c r="D155">
        <v>2020</v>
      </c>
      <c r="E155" t="s">
        <v>217</v>
      </c>
      <c r="F155" t="s">
        <v>199</v>
      </c>
      <c r="G155" s="7">
        <v>1</v>
      </c>
      <c r="H155" s="8">
        <v>0.02</v>
      </c>
      <c r="I155" s="8">
        <f t="shared" si="3"/>
        <v>0.10275298177181007</v>
      </c>
      <c r="J155" s="8" t="s">
        <v>16</v>
      </c>
      <c r="K155" s="8" t="s">
        <v>16</v>
      </c>
      <c r="L155" s="9">
        <v>0.12275298177181007</v>
      </c>
    </row>
    <row r="156" spans="1:12" x14ac:dyDescent="0.2">
      <c r="A156" s="1" t="s">
        <v>64</v>
      </c>
      <c r="B156" t="s">
        <v>153</v>
      </c>
      <c r="C156" s="6" t="s">
        <v>171</v>
      </c>
      <c r="D156">
        <v>2021</v>
      </c>
      <c r="E156" t="s">
        <v>217</v>
      </c>
      <c r="F156" t="s">
        <v>199</v>
      </c>
      <c r="G156" s="7">
        <v>1</v>
      </c>
      <c r="H156" s="8">
        <v>0.02</v>
      </c>
      <c r="I156" s="8">
        <f t="shared" si="3"/>
        <v>0.10275298177181007</v>
      </c>
      <c r="J156" s="8" t="s">
        <v>16</v>
      </c>
      <c r="K156" s="8" t="s">
        <v>16</v>
      </c>
      <c r="L156" s="9">
        <v>0.12275298177181007</v>
      </c>
    </row>
    <row r="157" spans="1:12" x14ac:dyDescent="0.2">
      <c r="A157" s="1" t="s">
        <v>64</v>
      </c>
      <c r="B157" t="s">
        <v>153</v>
      </c>
      <c r="C157" s="6" t="s">
        <v>173</v>
      </c>
      <c r="D157">
        <v>2019</v>
      </c>
      <c r="E157" t="s">
        <v>217</v>
      </c>
      <c r="F157" t="s">
        <v>199</v>
      </c>
      <c r="G157" s="7">
        <v>1</v>
      </c>
      <c r="H157" s="8">
        <v>0.02</v>
      </c>
      <c r="I157" s="8">
        <f t="shared" si="3"/>
        <v>0.10275298177181007</v>
      </c>
      <c r="J157" s="8" t="s">
        <v>16</v>
      </c>
      <c r="K157" s="8" t="s">
        <v>16</v>
      </c>
      <c r="L157" s="9">
        <v>0.12275298177181007</v>
      </c>
    </row>
    <row r="158" spans="1:12" x14ac:dyDescent="0.2">
      <c r="A158" s="1" t="s">
        <v>64</v>
      </c>
      <c r="B158" t="s">
        <v>153</v>
      </c>
      <c r="C158" s="6" t="s">
        <v>173</v>
      </c>
      <c r="D158">
        <v>2020</v>
      </c>
      <c r="E158" t="s">
        <v>217</v>
      </c>
      <c r="F158" t="s">
        <v>199</v>
      </c>
      <c r="G158" s="7">
        <v>1</v>
      </c>
      <c r="H158" s="8">
        <v>0.02</v>
      </c>
      <c r="I158" s="8">
        <f t="shared" si="3"/>
        <v>0.10275298177181007</v>
      </c>
      <c r="J158" s="8" t="s">
        <v>16</v>
      </c>
      <c r="K158" s="8" t="s">
        <v>16</v>
      </c>
      <c r="L158" s="9">
        <v>0.12275298177181007</v>
      </c>
    </row>
    <row r="159" spans="1:12" x14ac:dyDescent="0.2">
      <c r="A159" s="1" t="s">
        <v>64</v>
      </c>
      <c r="B159" t="s">
        <v>153</v>
      </c>
      <c r="C159" s="6" t="s">
        <v>173</v>
      </c>
      <c r="D159">
        <v>2021</v>
      </c>
      <c r="E159" t="s">
        <v>217</v>
      </c>
      <c r="F159" t="s">
        <v>199</v>
      </c>
      <c r="G159" s="7">
        <v>1</v>
      </c>
      <c r="H159" s="8">
        <v>0.02</v>
      </c>
      <c r="I159" s="8">
        <f t="shared" si="3"/>
        <v>0.10275298177181007</v>
      </c>
      <c r="J159" s="8" t="s">
        <v>16</v>
      </c>
      <c r="K159" s="8" t="s">
        <v>16</v>
      </c>
      <c r="L159" s="9">
        <v>0.12275298177181007</v>
      </c>
    </row>
    <row r="160" spans="1:12" x14ac:dyDescent="0.2">
      <c r="A160" s="1" t="s">
        <v>64</v>
      </c>
      <c r="B160" t="s">
        <v>153</v>
      </c>
      <c r="C160" s="6" t="s">
        <v>174</v>
      </c>
      <c r="D160">
        <v>2019</v>
      </c>
      <c r="E160" t="s">
        <v>217</v>
      </c>
      <c r="F160" t="s">
        <v>199</v>
      </c>
      <c r="G160" s="7">
        <v>1</v>
      </c>
      <c r="H160" s="8">
        <v>0.02</v>
      </c>
      <c r="I160" s="8">
        <f t="shared" si="3"/>
        <v>0.10275298177181007</v>
      </c>
      <c r="J160" s="8" t="s">
        <v>16</v>
      </c>
      <c r="K160" s="8" t="s">
        <v>16</v>
      </c>
      <c r="L160" s="9">
        <v>0.12275298177181007</v>
      </c>
    </row>
    <row r="161" spans="1:12" x14ac:dyDescent="0.2">
      <c r="A161" s="1" t="s">
        <v>64</v>
      </c>
      <c r="B161" t="s">
        <v>153</v>
      </c>
      <c r="C161" s="6" t="s">
        <v>174</v>
      </c>
      <c r="D161">
        <v>2020</v>
      </c>
      <c r="E161" t="s">
        <v>217</v>
      </c>
      <c r="F161" t="s">
        <v>199</v>
      </c>
      <c r="G161" s="7">
        <v>1</v>
      </c>
      <c r="H161" s="8">
        <v>0.02</v>
      </c>
      <c r="I161" s="8">
        <f t="shared" si="3"/>
        <v>0.10275298177181007</v>
      </c>
      <c r="J161" s="8" t="s">
        <v>16</v>
      </c>
      <c r="K161" s="8" t="s">
        <v>16</v>
      </c>
      <c r="L161" s="9">
        <v>0.12275298177181007</v>
      </c>
    </row>
    <row r="162" spans="1:12" x14ac:dyDescent="0.2">
      <c r="A162" s="1" t="s">
        <v>64</v>
      </c>
      <c r="B162" t="s">
        <v>153</v>
      </c>
      <c r="C162" s="6" t="s">
        <v>174</v>
      </c>
      <c r="D162">
        <v>2021</v>
      </c>
      <c r="E162" t="s">
        <v>217</v>
      </c>
      <c r="F162" t="s">
        <v>199</v>
      </c>
      <c r="G162" s="7">
        <v>1</v>
      </c>
      <c r="H162" s="8">
        <v>0.02</v>
      </c>
      <c r="I162" s="8">
        <f t="shared" si="3"/>
        <v>0.10275298177181007</v>
      </c>
      <c r="J162" s="8" t="s">
        <v>16</v>
      </c>
      <c r="K162" s="8" t="s">
        <v>16</v>
      </c>
      <c r="L162" s="9">
        <v>0.12275298177181007</v>
      </c>
    </row>
    <row r="163" spans="1:12" x14ac:dyDescent="0.2">
      <c r="A163" s="1" t="s">
        <v>64</v>
      </c>
      <c r="B163" t="s">
        <v>153</v>
      </c>
      <c r="C163" s="6" t="s">
        <v>175</v>
      </c>
      <c r="D163">
        <v>2019</v>
      </c>
      <c r="E163" t="s">
        <v>217</v>
      </c>
      <c r="F163" t="s">
        <v>199</v>
      </c>
      <c r="G163" s="7">
        <v>1</v>
      </c>
      <c r="H163" s="8">
        <v>0.02</v>
      </c>
      <c r="I163" s="8">
        <f t="shared" si="3"/>
        <v>0.10275298177181007</v>
      </c>
      <c r="J163" s="8" t="s">
        <v>16</v>
      </c>
      <c r="K163" s="8" t="s">
        <v>16</v>
      </c>
      <c r="L163" s="9">
        <v>0.12275298177181007</v>
      </c>
    </row>
    <row r="164" spans="1:12" x14ac:dyDescent="0.2">
      <c r="A164" s="1" t="s">
        <v>64</v>
      </c>
      <c r="B164" t="s">
        <v>153</v>
      </c>
      <c r="C164" s="6" t="s">
        <v>175</v>
      </c>
      <c r="D164">
        <v>2020</v>
      </c>
      <c r="E164" t="s">
        <v>217</v>
      </c>
      <c r="F164" t="s">
        <v>199</v>
      </c>
      <c r="G164" s="7">
        <v>1</v>
      </c>
      <c r="H164" s="8">
        <v>0.02</v>
      </c>
      <c r="I164" s="8">
        <f t="shared" si="3"/>
        <v>0.10275298177181007</v>
      </c>
      <c r="J164" s="8" t="s">
        <v>16</v>
      </c>
      <c r="K164" s="8" t="s">
        <v>16</v>
      </c>
      <c r="L164" s="9">
        <v>0.12275298177181007</v>
      </c>
    </row>
    <row r="165" spans="1:12" x14ac:dyDescent="0.2">
      <c r="A165" s="1" t="s">
        <v>64</v>
      </c>
      <c r="B165" t="s">
        <v>153</v>
      </c>
      <c r="C165" s="6" t="s">
        <v>94</v>
      </c>
      <c r="D165">
        <v>2019</v>
      </c>
      <c r="E165" t="s">
        <v>217</v>
      </c>
      <c r="F165" t="s">
        <v>199</v>
      </c>
      <c r="G165" s="7">
        <v>1</v>
      </c>
      <c r="H165" s="8">
        <v>0.02</v>
      </c>
      <c r="I165" s="8">
        <f t="shared" si="3"/>
        <v>0.10275298177181007</v>
      </c>
      <c r="J165" s="8" t="s">
        <v>16</v>
      </c>
      <c r="K165" s="8" t="s">
        <v>16</v>
      </c>
      <c r="L165" s="9">
        <v>0.12275298177181007</v>
      </c>
    </row>
    <row r="166" spans="1:12" x14ac:dyDescent="0.2">
      <c r="A166" s="1" t="s">
        <v>64</v>
      </c>
      <c r="B166" t="s">
        <v>153</v>
      </c>
      <c r="C166" s="6" t="s">
        <v>94</v>
      </c>
      <c r="D166">
        <v>2020</v>
      </c>
      <c r="E166" t="s">
        <v>217</v>
      </c>
      <c r="F166" t="s">
        <v>199</v>
      </c>
      <c r="G166" s="7">
        <v>1</v>
      </c>
      <c r="H166" s="8">
        <v>0.02</v>
      </c>
      <c r="I166" s="8">
        <f t="shared" si="3"/>
        <v>0.10275298177181007</v>
      </c>
      <c r="J166" s="8" t="s">
        <v>16</v>
      </c>
      <c r="K166" s="8" t="s">
        <v>16</v>
      </c>
      <c r="L166" s="9">
        <v>0.12275298177181007</v>
      </c>
    </row>
    <row r="167" spans="1:12" x14ac:dyDescent="0.2">
      <c r="A167" s="1" t="s">
        <v>64</v>
      </c>
      <c r="B167" t="s">
        <v>153</v>
      </c>
      <c r="C167" s="6" t="s">
        <v>94</v>
      </c>
      <c r="D167">
        <v>2021</v>
      </c>
      <c r="E167" t="s">
        <v>217</v>
      </c>
      <c r="F167" t="s">
        <v>199</v>
      </c>
      <c r="G167" s="7">
        <v>1</v>
      </c>
      <c r="H167" s="8">
        <v>0.02</v>
      </c>
      <c r="I167" s="8">
        <f t="shared" si="3"/>
        <v>0.10275298177181007</v>
      </c>
      <c r="J167" s="8" t="s">
        <v>16</v>
      </c>
      <c r="K167" s="8" t="s">
        <v>16</v>
      </c>
      <c r="L167" s="9">
        <v>0.12275298177181007</v>
      </c>
    </row>
    <row r="168" spans="1:12" x14ac:dyDescent="0.2">
      <c r="A168" s="1" t="s">
        <v>64</v>
      </c>
      <c r="B168" t="s">
        <v>153</v>
      </c>
      <c r="C168" s="6" t="s">
        <v>97</v>
      </c>
      <c r="D168">
        <v>2019</v>
      </c>
      <c r="E168" t="s">
        <v>217</v>
      </c>
      <c r="F168" t="s">
        <v>199</v>
      </c>
      <c r="G168" s="7">
        <v>1</v>
      </c>
      <c r="H168" s="8">
        <v>0.02</v>
      </c>
      <c r="I168" s="8">
        <f t="shared" si="3"/>
        <v>0.10275298177181007</v>
      </c>
      <c r="J168" s="8" t="s">
        <v>16</v>
      </c>
      <c r="K168" s="8" t="s">
        <v>16</v>
      </c>
      <c r="L168" s="9">
        <v>0.12275298177181007</v>
      </c>
    </row>
    <row r="169" spans="1:12" x14ac:dyDescent="0.2">
      <c r="A169" s="1" t="s">
        <v>64</v>
      </c>
      <c r="B169" t="s">
        <v>153</v>
      </c>
      <c r="C169" s="6" t="s">
        <v>97</v>
      </c>
      <c r="D169">
        <v>2020</v>
      </c>
      <c r="E169" t="s">
        <v>217</v>
      </c>
      <c r="F169" t="s">
        <v>199</v>
      </c>
      <c r="G169" s="7">
        <v>1</v>
      </c>
      <c r="H169" s="8">
        <v>0.02</v>
      </c>
      <c r="I169" s="8">
        <f t="shared" si="3"/>
        <v>0.10275298177181007</v>
      </c>
      <c r="J169" s="8" t="s">
        <v>16</v>
      </c>
      <c r="K169" s="8" t="s">
        <v>16</v>
      </c>
      <c r="L169" s="9">
        <v>0.12275298177181007</v>
      </c>
    </row>
    <row r="170" spans="1:12" x14ac:dyDescent="0.2">
      <c r="A170" s="1" t="s">
        <v>64</v>
      </c>
      <c r="B170" t="s">
        <v>153</v>
      </c>
      <c r="C170" s="6" t="s">
        <v>97</v>
      </c>
      <c r="D170">
        <v>2021</v>
      </c>
      <c r="E170" t="s">
        <v>217</v>
      </c>
      <c r="F170" t="s">
        <v>199</v>
      </c>
      <c r="G170" s="7">
        <v>1</v>
      </c>
      <c r="H170" s="8">
        <v>0.02</v>
      </c>
      <c r="I170" s="8">
        <f t="shared" si="3"/>
        <v>0.10275298177181007</v>
      </c>
      <c r="J170" s="8" t="s">
        <v>16</v>
      </c>
      <c r="K170" s="8" t="s">
        <v>16</v>
      </c>
      <c r="L170" s="9">
        <v>0.12275298177181007</v>
      </c>
    </row>
    <row r="171" spans="1:12" x14ac:dyDescent="0.2">
      <c r="A171" s="1" t="s">
        <v>64</v>
      </c>
      <c r="B171" t="s">
        <v>99</v>
      </c>
      <c r="C171" s="6" t="s">
        <v>100</v>
      </c>
      <c r="D171">
        <v>2021</v>
      </c>
      <c r="E171" t="s">
        <v>91</v>
      </c>
      <c r="F171" t="s">
        <v>92</v>
      </c>
      <c r="G171" s="7">
        <v>1</v>
      </c>
      <c r="H171" s="8">
        <v>0.02</v>
      </c>
      <c r="I171" s="8">
        <f t="shared" si="3"/>
        <v>0.10275298177181007</v>
      </c>
      <c r="J171" s="8" t="s">
        <v>16</v>
      </c>
      <c r="K171" s="8" t="s">
        <v>16</v>
      </c>
      <c r="L171" s="9">
        <v>0.12275298177181007</v>
      </c>
    </row>
    <row r="172" spans="1:12" x14ac:dyDescent="0.2">
      <c r="A172" s="1" t="s">
        <v>64</v>
      </c>
      <c r="B172" t="s">
        <v>99</v>
      </c>
      <c r="C172" s="6" t="s">
        <v>101</v>
      </c>
      <c r="D172">
        <v>2020</v>
      </c>
      <c r="E172" t="s">
        <v>91</v>
      </c>
      <c r="F172" t="s">
        <v>92</v>
      </c>
      <c r="G172" s="7">
        <v>1</v>
      </c>
      <c r="H172" s="8">
        <v>0.02</v>
      </c>
      <c r="I172" s="8">
        <f t="shared" si="3"/>
        <v>0.10275298177181007</v>
      </c>
      <c r="J172" s="8" t="s">
        <v>16</v>
      </c>
      <c r="K172" s="8" t="s">
        <v>16</v>
      </c>
      <c r="L172" s="9">
        <v>0.12275298177181007</v>
      </c>
    </row>
    <row r="173" spans="1:12" x14ac:dyDescent="0.2">
      <c r="A173" s="1" t="s">
        <v>64</v>
      </c>
      <c r="B173" t="s">
        <v>99</v>
      </c>
      <c r="C173" s="6" t="s">
        <v>101</v>
      </c>
      <c r="D173">
        <v>2021</v>
      </c>
      <c r="E173" t="s">
        <v>91</v>
      </c>
      <c r="F173" t="s">
        <v>92</v>
      </c>
      <c r="G173" s="7">
        <v>1</v>
      </c>
      <c r="H173" s="8">
        <v>0.02</v>
      </c>
      <c r="I173" s="8">
        <f t="shared" si="3"/>
        <v>0.10275298177181007</v>
      </c>
      <c r="J173" s="8" t="s">
        <v>16</v>
      </c>
      <c r="K173" s="8" t="s">
        <v>16</v>
      </c>
      <c r="L173" s="9">
        <v>0.12275298177181007</v>
      </c>
    </row>
    <row r="174" spans="1:12" x14ac:dyDescent="0.2">
      <c r="A174" s="1" t="s">
        <v>64</v>
      </c>
      <c r="B174" t="s">
        <v>99</v>
      </c>
      <c r="C174" s="6" t="s">
        <v>89</v>
      </c>
      <c r="D174">
        <v>2020</v>
      </c>
      <c r="G174" s="7">
        <v>1</v>
      </c>
      <c r="H174" s="8">
        <v>0.02</v>
      </c>
      <c r="I174" s="8">
        <f t="shared" si="3"/>
        <v>0.10275298177181007</v>
      </c>
      <c r="J174" s="8" t="s">
        <v>16</v>
      </c>
      <c r="K174" s="8" t="s">
        <v>16</v>
      </c>
      <c r="L174" s="9">
        <v>0.12275298177181007</v>
      </c>
    </row>
    <row r="175" spans="1:12" x14ac:dyDescent="0.2">
      <c r="A175" s="1" t="s">
        <v>64</v>
      </c>
      <c r="B175" t="s">
        <v>102</v>
      </c>
      <c r="C175" s="6" t="s">
        <v>103</v>
      </c>
      <c r="D175">
        <v>2020</v>
      </c>
      <c r="G175" s="7">
        <v>1</v>
      </c>
      <c r="H175" s="8" t="s">
        <v>16</v>
      </c>
      <c r="I175" s="8" t="s">
        <v>16</v>
      </c>
      <c r="J175" s="8">
        <f t="shared" ref="J175:J180" si="4">229/640</f>
        <v>0.35781249999999998</v>
      </c>
      <c r="K175" s="8" t="s">
        <v>16</v>
      </c>
      <c r="L175" s="9">
        <v>0.35781249999999998</v>
      </c>
    </row>
    <row r="176" spans="1:12" x14ac:dyDescent="0.2">
      <c r="A176" s="1" t="s">
        <v>64</v>
      </c>
      <c r="B176" t="s">
        <v>102</v>
      </c>
      <c r="C176" s="6" t="s">
        <v>104</v>
      </c>
      <c r="D176">
        <v>2016</v>
      </c>
      <c r="E176" t="s">
        <v>105</v>
      </c>
      <c r="F176" t="s">
        <v>106</v>
      </c>
      <c r="G176" s="7">
        <v>1</v>
      </c>
      <c r="H176" s="8" t="s">
        <v>16</v>
      </c>
      <c r="I176" s="8" t="s">
        <v>16</v>
      </c>
      <c r="J176" s="8">
        <f t="shared" si="4"/>
        <v>0.35781249999999998</v>
      </c>
      <c r="K176" s="8" t="s">
        <v>16</v>
      </c>
      <c r="L176" s="9">
        <v>0.35781249999999998</v>
      </c>
    </row>
    <row r="177" spans="1:12" x14ac:dyDescent="0.2">
      <c r="A177" s="1" t="s">
        <v>64</v>
      </c>
      <c r="B177" t="s">
        <v>102</v>
      </c>
      <c r="C177" s="6" t="s">
        <v>104</v>
      </c>
      <c r="D177">
        <v>2019</v>
      </c>
      <c r="E177" t="s">
        <v>105</v>
      </c>
      <c r="F177" t="s">
        <v>106</v>
      </c>
      <c r="G177" s="7">
        <v>1</v>
      </c>
      <c r="H177" s="8" t="s">
        <v>16</v>
      </c>
      <c r="I177" s="8" t="s">
        <v>16</v>
      </c>
      <c r="J177" s="8">
        <f t="shared" si="4"/>
        <v>0.35781249999999998</v>
      </c>
      <c r="K177" s="8" t="s">
        <v>16</v>
      </c>
      <c r="L177" s="9">
        <v>0.35781249999999998</v>
      </c>
    </row>
    <row r="178" spans="1:12" x14ac:dyDescent="0.2">
      <c r="A178" s="1" t="s">
        <v>64</v>
      </c>
      <c r="B178" t="s">
        <v>102</v>
      </c>
      <c r="C178" s="6" t="s">
        <v>104</v>
      </c>
      <c r="D178">
        <v>2020</v>
      </c>
      <c r="E178" t="s">
        <v>105</v>
      </c>
      <c r="F178" t="s">
        <v>106</v>
      </c>
      <c r="G178" s="7">
        <v>1</v>
      </c>
      <c r="H178" s="8" t="s">
        <v>16</v>
      </c>
      <c r="I178" s="8" t="s">
        <v>16</v>
      </c>
      <c r="J178" s="8">
        <f t="shared" si="4"/>
        <v>0.35781249999999998</v>
      </c>
      <c r="K178" s="8" t="s">
        <v>16</v>
      </c>
      <c r="L178" s="9">
        <v>0.35781249999999998</v>
      </c>
    </row>
    <row r="179" spans="1:12" x14ac:dyDescent="0.2">
      <c r="A179" s="1" t="s">
        <v>64</v>
      </c>
      <c r="B179" t="s">
        <v>102</v>
      </c>
      <c r="C179" s="6" t="s">
        <v>104</v>
      </c>
      <c r="D179">
        <v>2021</v>
      </c>
      <c r="E179" t="s">
        <v>105</v>
      </c>
      <c r="F179" t="s">
        <v>106</v>
      </c>
      <c r="G179" s="7">
        <v>1</v>
      </c>
      <c r="H179" s="8" t="s">
        <v>16</v>
      </c>
      <c r="I179" s="8" t="s">
        <v>16</v>
      </c>
      <c r="J179" s="8">
        <f t="shared" si="4"/>
        <v>0.35781249999999998</v>
      </c>
      <c r="K179" s="8" t="s">
        <v>16</v>
      </c>
      <c r="L179" s="9">
        <v>0.35781249999999998</v>
      </c>
    </row>
    <row r="180" spans="1:12" x14ac:dyDescent="0.2">
      <c r="A180" s="1" t="s">
        <v>64</v>
      </c>
      <c r="B180" t="s">
        <v>102</v>
      </c>
      <c r="C180" s="6" t="s">
        <v>107</v>
      </c>
      <c r="D180">
        <v>2021</v>
      </c>
      <c r="E180" t="s">
        <v>105</v>
      </c>
      <c r="F180" t="s">
        <v>106</v>
      </c>
      <c r="G180" s="7">
        <v>1</v>
      </c>
      <c r="H180" s="8" t="s">
        <v>16</v>
      </c>
      <c r="I180" s="8" t="s">
        <v>16</v>
      </c>
      <c r="J180" s="8">
        <f t="shared" si="4"/>
        <v>0.35781249999999998</v>
      </c>
      <c r="K180" s="8" t="s">
        <v>16</v>
      </c>
      <c r="L180" s="9">
        <v>0.35781249999999998</v>
      </c>
    </row>
    <row r="181" spans="1:12" x14ac:dyDescent="0.2">
      <c r="A181" s="1" t="s">
        <v>64</v>
      </c>
      <c r="B181" t="s">
        <v>154</v>
      </c>
      <c r="C181" s="6" t="s">
        <v>176</v>
      </c>
      <c r="D181">
        <v>2018</v>
      </c>
      <c r="E181" t="s">
        <v>201</v>
      </c>
      <c r="F181" t="s">
        <v>200</v>
      </c>
      <c r="G181" s="7">
        <v>1</v>
      </c>
      <c r="H181" s="8">
        <v>1</v>
      </c>
      <c r="I181" s="8" t="s">
        <v>16</v>
      </c>
      <c r="J181" s="8" t="s">
        <v>16</v>
      </c>
      <c r="K181" s="8" t="s">
        <v>16</v>
      </c>
      <c r="L181" s="9">
        <v>1</v>
      </c>
    </row>
    <row r="182" spans="1:12" x14ac:dyDescent="0.2">
      <c r="A182" s="1" t="s">
        <v>64</v>
      </c>
      <c r="B182" t="s">
        <v>154</v>
      </c>
      <c r="C182" s="6" t="s">
        <v>176</v>
      </c>
      <c r="D182">
        <v>2019</v>
      </c>
      <c r="E182" t="s">
        <v>201</v>
      </c>
      <c r="F182" t="s">
        <v>200</v>
      </c>
      <c r="G182" s="7">
        <v>1</v>
      </c>
      <c r="H182" s="8">
        <v>1</v>
      </c>
      <c r="I182" s="8" t="s">
        <v>16</v>
      </c>
      <c r="J182" s="8" t="s">
        <v>16</v>
      </c>
      <c r="K182" s="8" t="s">
        <v>16</v>
      </c>
      <c r="L182" s="9">
        <v>1</v>
      </c>
    </row>
    <row r="183" spans="1:12" x14ac:dyDescent="0.2">
      <c r="A183" s="1" t="s">
        <v>64</v>
      </c>
      <c r="B183" t="s">
        <v>154</v>
      </c>
      <c r="C183" s="6" t="s">
        <v>176</v>
      </c>
      <c r="D183">
        <v>2020</v>
      </c>
      <c r="E183" t="s">
        <v>201</v>
      </c>
      <c r="F183" t="s">
        <v>200</v>
      </c>
      <c r="G183" s="7">
        <v>1</v>
      </c>
      <c r="H183" s="8">
        <v>1</v>
      </c>
      <c r="I183" s="8" t="s">
        <v>16</v>
      </c>
      <c r="J183" s="8" t="s">
        <v>16</v>
      </c>
      <c r="K183" s="8" t="s">
        <v>16</v>
      </c>
      <c r="L183" s="9">
        <v>1</v>
      </c>
    </row>
    <row r="184" spans="1:12" x14ac:dyDescent="0.2">
      <c r="A184" s="1" t="s">
        <v>64</v>
      </c>
      <c r="B184" t="s">
        <v>154</v>
      </c>
      <c r="C184" s="6" t="s">
        <v>176</v>
      </c>
      <c r="D184">
        <v>2021</v>
      </c>
      <c r="E184" t="s">
        <v>201</v>
      </c>
      <c r="F184" t="s">
        <v>200</v>
      </c>
      <c r="G184" s="7">
        <v>1</v>
      </c>
      <c r="H184" s="8">
        <v>1</v>
      </c>
      <c r="I184" s="8" t="s">
        <v>16</v>
      </c>
      <c r="J184" s="8" t="s">
        <v>16</v>
      </c>
      <c r="K184" s="8" t="s">
        <v>16</v>
      </c>
      <c r="L184" s="9">
        <v>1</v>
      </c>
    </row>
    <row r="185" spans="1:12" x14ac:dyDescent="0.2">
      <c r="A185" s="1" t="s">
        <v>64</v>
      </c>
      <c r="B185" t="s">
        <v>154</v>
      </c>
      <c r="C185" s="6" t="s">
        <v>177</v>
      </c>
      <c r="D185">
        <v>2020</v>
      </c>
      <c r="E185" t="s">
        <v>204</v>
      </c>
      <c r="F185" t="s">
        <v>202</v>
      </c>
      <c r="G185" s="7">
        <v>1</v>
      </c>
      <c r="H185" s="10">
        <v>0.22697984075319519</v>
      </c>
      <c r="I185" s="8" t="s">
        <v>16</v>
      </c>
      <c r="J185" s="8" t="s">
        <v>16</v>
      </c>
      <c r="K185" s="8" t="s">
        <v>16</v>
      </c>
      <c r="L185" s="9">
        <v>0.22697984075319519</v>
      </c>
    </row>
    <row r="186" spans="1:12" x14ac:dyDescent="0.2">
      <c r="A186" s="1" t="s">
        <v>64</v>
      </c>
      <c r="B186" t="s">
        <v>154</v>
      </c>
      <c r="C186" s="6" t="s">
        <v>177</v>
      </c>
      <c r="D186">
        <v>2021</v>
      </c>
      <c r="E186" t="s">
        <v>203</v>
      </c>
      <c r="F186" t="s">
        <v>202</v>
      </c>
      <c r="G186" s="7">
        <v>1</v>
      </c>
      <c r="H186" s="10">
        <v>0.22235404295349365</v>
      </c>
      <c r="I186" s="8" t="s">
        <v>16</v>
      </c>
      <c r="J186" s="8" t="s">
        <v>16</v>
      </c>
      <c r="K186" s="8" t="s">
        <v>16</v>
      </c>
      <c r="L186" s="9">
        <v>0.22235404295349365</v>
      </c>
    </row>
    <row r="187" spans="1:12" x14ac:dyDescent="0.2">
      <c r="A187" s="1" t="s">
        <v>64</v>
      </c>
      <c r="B187" t="s">
        <v>154</v>
      </c>
      <c r="C187" s="6" t="s">
        <v>178</v>
      </c>
      <c r="D187">
        <v>2016</v>
      </c>
      <c r="E187" t="s">
        <v>205</v>
      </c>
      <c r="F187" t="s">
        <v>202</v>
      </c>
      <c r="G187" s="7">
        <v>1</v>
      </c>
      <c r="H187" s="10">
        <v>0.2128957615217669</v>
      </c>
      <c r="I187" s="8" t="s">
        <v>16</v>
      </c>
      <c r="J187" s="8" t="s">
        <v>16</v>
      </c>
      <c r="K187" s="8" t="s">
        <v>16</v>
      </c>
      <c r="L187" s="9">
        <v>0.2128957615217669</v>
      </c>
    </row>
    <row r="188" spans="1:12" x14ac:dyDescent="0.2">
      <c r="A188" s="1" t="s">
        <v>64</v>
      </c>
      <c r="B188" t="s">
        <v>154</v>
      </c>
      <c r="C188" s="6" t="s">
        <v>178</v>
      </c>
      <c r="D188">
        <v>2017</v>
      </c>
      <c r="E188" t="s">
        <v>206</v>
      </c>
      <c r="F188" t="s">
        <v>202</v>
      </c>
      <c r="G188" s="7">
        <v>1</v>
      </c>
      <c r="H188" s="10">
        <v>0.27301395019361213</v>
      </c>
      <c r="I188" s="8" t="s">
        <v>16</v>
      </c>
      <c r="J188" s="8" t="s">
        <v>16</v>
      </c>
      <c r="K188" s="8" t="s">
        <v>16</v>
      </c>
      <c r="L188" s="9">
        <v>0.27301395019361213</v>
      </c>
    </row>
    <row r="189" spans="1:12" x14ac:dyDescent="0.2">
      <c r="A189" s="1" t="s">
        <v>64</v>
      </c>
      <c r="B189" t="s">
        <v>154</v>
      </c>
      <c r="C189" s="6" t="s">
        <v>178</v>
      </c>
      <c r="D189">
        <v>2020</v>
      </c>
      <c r="E189" t="s">
        <v>204</v>
      </c>
      <c r="F189" t="s">
        <v>202</v>
      </c>
      <c r="G189" s="7">
        <v>1</v>
      </c>
      <c r="H189" s="10">
        <v>0.22697984075319519</v>
      </c>
      <c r="I189" s="8" t="s">
        <v>16</v>
      </c>
      <c r="J189" s="8" t="s">
        <v>16</v>
      </c>
      <c r="K189" s="8" t="s">
        <v>16</v>
      </c>
      <c r="L189" s="9">
        <v>0.22697984075319519</v>
      </c>
    </row>
    <row r="190" spans="1:12" x14ac:dyDescent="0.2">
      <c r="A190" s="1" t="s">
        <v>64</v>
      </c>
      <c r="B190" t="s">
        <v>154</v>
      </c>
      <c r="C190" s="6" t="s">
        <v>178</v>
      </c>
      <c r="D190">
        <v>2021</v>
      </c>
      <c r="E190" t="s">
        <v>203</v>
      </c>
      <c r="F190" t="s">
        <v>202</v>
      </c>
      <c r="G190" s="7">
        <v>1</v>
      </c>
      <c r="H190" s="10">
        <v>0.22235404295349365</v>
      </c>
      <c r="I190" s="8" t="s">
        <v>16</v>
      </c>
      <c r="J190" s="8" t="s">
        <v>16</v>
      </c>
      <c r="K190" s="8" t="s">
        <v>16</v>
      </c>
      <c r="L190" s="9">
        <v>0.22235404295349365</v>
      </c>
    </row>
    <row r="191" spans="1:12" x14ac:dyDescent="0.2">
      <c r="A191" s="1" t="s">
        <v>64</v>
      </c>
      <c r="B191" t="s">
        <v>154</v>
      </c>
      <c r="C191" s="6" t="s">
        <v>179</v>
      </c>
      <c r="D191">
        <v>2020</v>
      </c>
      <c r="E191" t="s">
        <v>204</v>
      </c>
      <c r="F191" t="s">
        <v>202</v>
      </c>
      <c r="G191" s="7">
        <v>1</v>
      </c>
      <c r="H191" s="10">
        <v>0.22697984075319519</v>
      </c>
      <c r="I191" s="8" t="s">
        <v>16</v>
      </c>
      <c r="J191" s="8" t="s">
        <v>16</v>
      </c>
      <c r="K191" s="8" t="s">
        <v>16</v>
      </c>
      <c r="L191" s="9">
        <v>0.22697984075319519</v>
      </c>
    </row>
    <row r="192" spans="1:12" x14ac:dyDescent="0.2">
      <c r="A192" s="1" t="s">
        <v>64</v>
      </c>
      <c r="B192" t="s">
        <v>154</v>
      </c>
      <c r="C192" s="6" t="s">
        <v>179</v>
      </c>
      <c r="D192">
        <v>2021</v>
      </c>
      <c r="E192" t="s">
        <v>203</v>
      </c>
      <c r="F192" t="s">
        <v>202</v>
      </c>
      <c r="G192" s="7">
        <v>1</v>
      </c>
      <c r="H192" s="10">
        <v>0.22235404295349365</v>
      </c>
      <c r="I192" s="8" t="s">
        <v>16</v>
      </c>
      <c r="J192" s="8" t="s">
        <v>16</v>
      </c>
      <c r="K192" s="8" t="s">
        <v>16</v>
      </c>
      <c r="L192" s="9">
        <v>0.22235404295349365</v>
      </c>
    </row>
    <row r="193" spans="1:12" x14ac:dyDescent="0.2">
      <c r="A193" s="1" t="s">
        <v>64</v>
      </c>
      <c r="B193" t="s">
        <v>108</v>
      </c>
      <c r="C193" s="6" t="s">
        <v>109</v>
      </c>
      <c r="D193">
        <v>2020</v>
      </c>
      <c r="E193" t="s">
        <v>110</v>
      </c>
      <c r="F193" t="s">
        <v>111</v>
      </c>
      <c r="G193" s="7">
        <v>1</v>
      </c>
      <c r="H193" s="8" t="s">
        <v>16</v>
      </c>
      <c r="I193" s="8" t="s">
        <v>16</v>
      </c>
      <c r="J193" s="8">
        <f>3227/41369</f>
        <v>7.8005269646353556E-2</v>
      </c>
      <c r="K193" s="8" t="s">
        <v>16</v>
      </c>
      <c r="L193" s="9">
        <v>7.8005269646353556E-2</v>
      </c>
    </row>
    <row r="194" spans="1:12" x14ac:dyDescent="0.2">
      <c r="A194" s="1" t="s">
        <v>64</v>
      </c>
      <c r="B194" t="s">
        <v>108</v>
      </c>
      <c r="C194" s="6" t="s">
        <v>109</v>
      </c>
      <c r="D194">
        <v>2021</v>
      </c>
      <c r="E194" t="s">
        <v>110</v>
      </c>
      <c r="F194" t="s">
        <v>111</v>
      </c>
      <c r="G194" s="7">
        <v>1</v>
      </c>
      <c r="H194" s="8" t="s">
        <v>16</v>
      </c>
      <c r="I194" s="8" t="s">
        <v>16</v>
      </c>
      <c r="J194" s="8">
        <f>3227/41369</f>
        <v>7.8005269646353556E-2</v>
      </c>
      <c r="K194" s="8" t="s">
        <v>16</v>
      </c>
      <c r="L194" s="9">
        <v>7.8005269646353556E-2</v>
      </c>
    </row>
    <row r="195" spans="1:12" x14ac:dyDescent="0.2">
      <c r="A195" s="1" t="s">
        <v>64</v>
      </c>
      <c r="B195" t="s">
        <v>108</v>
      </c>
      <c r="C195" s="6" t="s">
        <v>112</v>
      </c>
      <c r="D195">
        <v>2021</v>
      </c>
      <c r="E195" t="s">
        <v>110</v>
      </c>
      <c r="F195" t="s">
        <v>111</v>
      </c>
      <c r="G195" s="7">
        <v>1</v>
      </c>
      <c r="H195" s="8" t="s">
        <v>16</v>
      </c>
      <c r="I195" s="8" t="s">
        <v>16</v>
      </c>
      <c r="J195" s="8">
        <f>3227/41369</f>
        <v>7.8005269646353556E-2</v>
      </c>
      <c r="K195" s="8" t="s">
        <v>16</v>
      </c>
      <c r="L195" s="9">
        <v>7.8005269646353556E-2</v>
      </c>
    </row>
    <row r="196" spans="1:12" x14ac:dyDescent="0.2">
      <c r="A196" s="1" t="s">
        <v>64</v>
      </c>
      <c r="B196" t="s">
        <v>108</v>
      </c>
      <c r="C196" s="6" t="s">
        <v>113</v>
      </c>
      <c r="D196">
        <v>2019</v>
      </c>
      <c r="E196" t="s">
        <v>114</v>
      </c>
      <c r="F196" t="s">
        <v>111</v>
      </c>
      <c r="G196" s="7">
        <v>1</v>
      </c>
      <c r="H196" s="8" t="s">
        <v>16</v>
      </c>
      <c r="I196" s="8" t="s">
        <v>16</v>
      </c>
      <c r="J196" s="8">
        <f>3053/39974</f>
        <v>7.6374643518286892E-2</v>
      </c>
      <c r="K196" s="8" t="s">
        <v>16</v>
      </c>
      <c r="L196" s="9">
        <v>7.6374643518286892E-2</v>
      </c>
    </row>
    <row r="197" spans="1:12" x14ac:dyDescent="0.2">
      <c r="A197" s="1" t="s">
        <v>64</v>
      </c>
      <c r="B197" t="s">
        <v>108</v>
      </c>
      <c r="C197" s="6" t="s">
        <v>115</v>
      </c>
      <c r="D197">
        <v>2017</v>
      </c>
      <c r="E197" t="s">
        <v>116</v>
      </c>
      <c r="F197" t="s">
        <v>111</v>
      </c>
      <c r="G197" s="7">
        <v>1</v>
      </c>
      <c r="H197" s="8" t="s">
        <v>16</v>
      </c>
      <c r="I197" s="8" t="s">
        <v>16</v>
      </c>
      <c r="J197" s="8">
        <f>2837/20715</f>
        <v>0.1369538981414434</v>
      </c>
      <c r="K197" s="8" t="s">
        <v>16</v>
      </c>
      <c r="L197" s="9">
        <v>0.1369538981414434</v>
      </c>
    </row>
    <row r="198" spans="1:12" x14ac:dyDescent="0.2">
      <c r="A198" s="1" t="s">
        <v>64</v>
      </c>
      <c r="B198" t="s">
        <v>108</v>
      </c>
      <c r="C198" s="6" t="s">
        <v>115</v>
      </c>
      <c r="D198">
        <v>2019</v>
      </c>
      <c r="E198" t="s">
        <v>114</v>
      </c>
      <c r="F198" t="s">
        <v>111</v>
      </c>
      <c r="G198" s="7">
        <v>1</v>
      </c>
      <c r="H198" s="8" t="s">
        <v>16</v>
      </c>
      <c r="I198" s="8" t="s">
        <v>16</v>
      </c>
      <c r="J198" s="8">
        <f>3053/39974</f>
        <v>7.6374643518286892E-2</v>
      </c>
      <c r="K198" s="8" t="s">
        <v>16</v>
      </c>
      <c r="L198" s="9">
        <v>7.6374643518286892E-2</v>
      </c>
    </row>
    <row r="199" spans="1:12" x14ac:dyDescent="0.2">
      <c r="A199" s="1" t="s">
        <v>64</v>
      </c>
      <c r="B199" t="s">
        <v>108</v>
      </c>
      <c r="C199" s="6" t="s">
        <v>117</v>
      </c>
      <c r="D199">
        <v>2021</v>
      </c>
      <c r="E199" t="s">
        <v>110</v>
      </c>
      <c r="F199" t="s">
        <v>111</v>
      </c>
      <c r="G199" s="7">
        <v>1</v>
      </c>
      <c r="H199" s="8" t="s">
        <v>16</v>
      </c>
      <c r="I199" s="8" t="s">
        <v>16</v>
      </c>
      <c r="J199" s="8">
        <f>3227/41369</f>
        <v>7.8005269646353556E-2</v>
      </c>
      <c r="K199" s="8" t="s">
        <v>16</v>
      </c>
      <c r="L199" s="9">
        <v>7.8005269646353556E-2</v>
      </c>
    </row>
    <row r="200" spans="1:12" x14ac:dyDescent="0.2">
      <c r="A200" s="1" t="s">
        <v>64</v>
      </c>
      <c r="B200" t="s">
        <v>118</v>
      </c>
      <c r="C200" s="6" t="s">
        <v>119</v>
      </c>
      <c r="D200">
        <v>2021</v>
      </c>
      <c r="E200" t="s">
        <v>120</v>
      </c>
      <c r="F200" t="s">
        <v>121</v>
      </c>
      <c r="G200" s="7">
        <f>29416/164408</f>
        <v>0.17892073378424408</v>
      </c>
      <c r="H200" s="8">
        <f>(26655-1205-671)/138118</f>
        <v>0.17940456710928337</v>
      </c>
      <c r="I200" s="8" t="s">
        <v>16</v>
      </c>
      <c r="J200" s="8" t="s">
        <v>16</v>
      </c>
      <c r="K200" s="8" t="s">
        <v>16</v>
      </c>
      <c r="L200" s="9">
        <v>0.17940456710928337</v>
      </c>
    </row>
    <row r="201" spans="1:12" x14ac:dyDescent="0.2">
      <c r="A201" s="1" t="s">
        <v>64</v>
      </c>
      <c r="B201" t="s">
        <v>118</v>
      </c>
      <c r="C201" s="6" t="s">
        <v>122</v>
      </c>
      <c r="D201">
        <v>2017</v>
      </c>
      <c r="E201" t="s">
        <v>120</v>
      </c>
      <c r="F201" t="s">
        <v>121</v>
      </c>
      <c r="G201" s="7">
        <f t="shared" ref="G201:G204" si="5">29416/164408</f>
        <v>0.17892073378424408</v>
      </c>
      <c r="H201" s="8">
        <f>(26655-1205-671)/138118</f>
        <v>0.17940456710928337</v>
      </c>
      <c r="I201" s="8" t="s">
        <v>16</v>
      </c>
      <c r="J201" s="8" t="s">
        <v>16</v>
      </c>
      <c r="K201" s="8" t="s">
        <v>16</v>
      </c>
      <c r="L201" s="9">
        <v>0.17940456710928337</v>
      </c>
    </row>
    <row r="202" spans="1:12" x14ac:dyDescent="0.2">
      <c r="A202" s="1" t="s">
        <v>64</v>
      </c>
      <c r="B202" t="s">
        <v>118</v>
      </c>
      <c r="C202" s="6" t="s">
        <v>122</v>
      </c>
      <c r="D202">
        <v>2019</v>
      </c>
      <c r="E202" t="s">
        <v>120</v>
      </c>
      <c r="F202" t="s">
        <v>121</v>
      </c>
      <c r="G202" s="7">
        <f t="shared" si="5"/>
        <v>0.17892073378424408</v>
      </c>
      <c r="H202" s="8">
        <f>(26655-1205-671)/138118</f>
        <v>0.17940456710928337</v>
      </c>
      <c r="I202" s="8" t="s">
        <v>16</v>
      </c>
      <c r="J202" s="8" t="s">
        <v>16</v>
      </c>
      <c r="K202" s="8" t="s">
        <v>16</v>
      </c>
      <c r="L202" s="9">
        <v>0.17940456710928337</v>
      </c>
    </row>
    <row r="203" spans="1:12" x14ac:dyDescent="0.2">
      <c r="A203" s="1" t="s">
        <v>64</v>
      </c>
      <c r="B203" t="s">
        <v>118</v>
      </c>
      <c r="C203" s="6" t="s">
        <v>122</v>
      </c>
      <c r="D203">
        <v>2020</v>
      </c>
      <c r="E203" t="s">
        <v>120</v>
      </c>
      <c r="F203" t="s">
        <v>121</v>
      </c>
      <c r="G203" s="7">
        <f t="shared" si="5"/>
        <v>0.17892073378424408</v>
      </c>
      <c r="H203" s="8">
        <f>(26655-1205-671)/138118</f>
        <v>0.17940456710928337</v>
      </c>
      <c r="I203" s="8" t="s">
        <v>16</v>
      </c>
      <c r="J203" s="8" t="s">
        <v>16</v>
      </c>
      <c r="K203" s="8" t="s">
        <v>16</v>
      </c>
      <c r="L203" s="9">
        <v>0.17940456710928337</v>
      </c>
    </row>
    <row r="204" spans="1:12" x14ac:dyDescent="0.2">
      <c r="A204" s="1" t="s">
        <v>64</v>
      </c>
      <c r="B204" t="s">
        <v>118</v>
      </c>
      <c r="C204" s="6" t="s">
        <v>123</v>
      </c>
      <c r="D204">
        <v>2021</v>
      </c>
      <c r="E204" t="s">
        <v>120</v>
      </c>
      <c r="F204" t="s">
        <v>121</v>
      </c>
      <c r="G204" s="7">
        <f t="shared" si="5"/>
        <v>0.17892073378424408</v>
      </c>
      <c r="H204" s="8">
        <f>(26655-1205-671)/138118</f>
        <v>0.17940456710928337</v>
      </c>
      <c r="I204" s="8" t="s">
        <v>16</v>
      </c>
      <c r="J204" s="8" t="s">
        <v>16</v>
      </c>
      <c r="K204" s="8" t="s">
        <v>16</v>
      </c>
      <c r="L204" s="9">
        <v>0.17940456710928337</v>
      </c>
    </row>
    <row r="205" spans="1:12" x14ac:dyDescent="0.2">
      <c r="A205" s="1" t="s">
        <v>64</v>
      </c>
      <c r="B205" t="s">
        <v>124</v>
      </c>
      <c r="C205" s="6" t="s">
        <v>125</v>
      </c>
      <c r="D205">
        <v>2018</v>
      </c>
      <c r="E205" t="s">
        <v>126</v>
      </c>
      <c r="F205" t="s">
        <v>127</v>
      </c>
      <c r="G205" s="7">
        <v>1</v>
      </c>
      <c r="H205" s="8" t="s">
        <v>16</v>
      </c>
      <c r="I205" s="8" t="s">
        <v>16</v>
      </c>
      <c r="J205" s="8" t="s">
        <v>16</v>
      </c>
      <c r="K205" s="8">
        <v>1</v>
      </c>
      <c r="L205" s="9">
        <v>1</v>
      </c>
    </row>
    <row r="206" spans="1:12" x14ac:dyDescent="0.2">
      <c r="A206" s="1" t="s">
        <v>64</v>
      </c>
      <c r="B206" t="s">
        <v>124</v>
      </c>
      <c r="C206" s="6" t="s">
        <v>128</v>
      </c>
      <c r="D206">
        <v>2018</v>
      </c>
      <c r="E206" t="s">
        <v>126</v>
      </c>
      <c r="F206" t="s">
        <v>127</v>
      </c>
      <c r="G206" s="7">
        <v>1</v>
      </c>
      <c r="H206" s="8" t="s">
        <v>16</v>
      </c>
      <c r="I206" s="8" t="s">
        <v>16</v>
      </c>
      <c r="J206" s="8" t="s">
        <v>16</v>
      </c>
      <c r="K206" s="8">
        <v>1</v>
      </c>
      <c r="L206" s="9">
        <v>1</v>
      </c>
    </row>
    <row r="207" spans="1:12" x14ac:dyDescent="0.2">
      <c r="A207" s="1" t="s">
        <v>64</v>
      </c>
      <c r="B207" t="s">
        <v>124</v>
      </c>
      <c r="C207" s="6" t="s">
        <v>129</v>
      </c>
      <c r="D207">
        <v>2018</v>
      </c>
      <c r="E207" t="s">
        <v>126</v>
      </c>
      <c r="F207" t="s">
        <v>127</v>
      </c>
      <c r="G207" s="7">
        <v>1</v>
      </c>
      <c r="H207" s="8" t="s">
        <v>16</v>
      </c>
      <c r="I207" s="8" t="s">
        <v>16</v>
      </c>
      <c r="J207" s="8" t="s">
        <v>16</v>
      </c>
      <c r="K207" s="8">
        <v>1</v>
      </c>
      <c r="L207" s="9">
        <v>1</v>
      </c>
    </row>
    <row r="208" spans="1:12" x14ac:dyDescent="0.2">
      <c r="A208" s="1" t="s">
        <v>64</v>
      </c>
      <c r="B208" t="s">
        <v>124</v>
      </c>
      <c r="C208" s="6" t="s">
        <v>129</v>
      </c>
      <c r="D208">
        <v>2020</v>
      </c>
      <c r="E208" t="s">
        <v>126</v>
      </c>
      <c r="F208" t="s">
        <v>127</v>
      </c>
      <c r="G208" s="7">
        <v>1</v>
      </c>
      <c r="H208" s="8" t="s">
        <v>16</v>
      </c>
      <c r="I208" s="8" t="s">
        <v>16</v>
      </c>
      <c r="J208" s="8" t="s">
        <v>16</v>
      </c>
      <c r="K208" s="8">
        <v>1</v>
      </c>
      <c r="L208" s="9">
        <v>1</v>
      </c>
    </row>
    <row r="209" spans="1:12" x14ac:dyDescent="0.2">
      <c r="A209" s="1" t="s">
        <v>64</v>
      </c>
      <c r="B209" t="s">
        <v>124</v>
      </c>
      <c r="C209" s="6" t="s">
        <v>130</v>
      </c>
      <c r="D209">
        <v>2021</v>
      </c>
      <c r="E209" t="s">
        <v>126</v>
      </c>
      <c r="F209" t="s">
        <v>127</v>
      </c>
      <c r="G209" s="7">
        <v>1</v>
      </c>
      <c r="H209" s="8" t="s">
        <v>16</v>
      </c>
      <c r="I209" s="8" t="s">
        <v>16</v>
      </c>
      <c r="J209" s="8" t="s">
        <v>16</v>
      </c>
      <c r="K209" s="8">
        <v>1</v>
      </c>
      <c r="L209" s="9">
        <v>1</v>
      </c>
    </row>
    <row r="210" spans="1:12" x14ac:dyDescent="0.2">
      <c r="A210" s="1" t="s">
        <v>64</v>
      </c>
      <c r="B210" t="s">
        <v>124</v>
      </c>
      <c r="C210" s="6" t="s">
        <v>131</v>
      </c>
      <c r="D210">
        <v>2021</v>
      </c>
      <c r="E210" t="s">
        <v>126</v>
      </c>
      <c r="F210" t="s">
        <v>127</v>
      </c>
      <c r="G210" s="7">
        <v>1</v>
      </c>
      <c r="H210" s="8" t="s">
        <v>16</v>
      </c>
      <c r="I210" s="8" t="s">
        <v>16</v>
      </c>
      <c r="J210" s="8" t="s">
        <v>16</v>
      </c>
      <c r="K210" s="8">
        <v>1</v>
      </c>
      <c r="L210" s="9">
        <v>1</v>
      </c>
    </row>
    <row r="211" spans="1:12" x14ac:dyDescent="0.2">
      <c r="A211" s="1" t="s">
        <v>64</v>
      </c>
      <c r="B211" t="s">
        <v>132</v>
      </c>
      <c r="C211" s="6" t="s">
        <v>180</v>
      </c>
      <c r="D211">
        <v>2019</v>
      </c>
      <c r="F211" t="s">
        <v>134</v>
      </c>
      <c r="G211" s="7">
        <v>1</v>
      </c>
      <c r="H211" s="8">
        <v>7.0000000000000007E-2</v>
      </c>
      <c r="I211" s="8" t="s">
        <v>16</v>
      </c>
      <c r="J211" s="8" t="s">
        <v>16</v>
      </c>
      <c r="K211" s="8" t="s">
        <v>16</v>
      </c>
      <c r="L211" s="9">
        <v>7.0000000000000007E-2</v>
      </c>
    </row>
    <row r="212" spans="1:12" x14ac:dyDescent="0.2">
      <c r="A212" s="1" t="s">
        <v>64</v>
      </c>
      <c r="B212" t="s">
        <v>132</v>
      </c>
      <c r="C212" s="6" t="s">
        <v>180</v>
      </c>
      <c r="D212">
        <v>2020</v>
      </c>
      <c r="F212" t="s">
        <v>134</v>
      </c>
      <c r="G212" s="7">
        <v>1</v>
      </c>
      <c r="H212" s="8">
        <v>7.0000000000000007E-2</v>
      </c>
      <c r="I212" s="8" t="s">
        <v>16</v>
      </c>
      <c r="J212" s="8" t="s">
        <v>16</v>
      </c>
      <c r="K212" s="8" t="s">
        <v>16</v>
      </c>
      <c r="L212" s="9">
        <v>7.0000000000000007E-2</v>
      </c>
    </row>
    <row r="213" spans="1:12" x14ac:dyDescent="0.2">
      <c r="A213" s="1" t="s">
        <v>64</v>
      </c>
      <c r="B213" t="s">
        <v>132</v>
      </c>
      <c r="C213" s="6" t="s">
        <v>180</v>
      </c>
      <c r="D213">
        <v>2021</v>
      </c>
      <c r="F213" t="s">
        <v>134</v>
      </c>
      <c r="G213" s="7">
        <v>1</v>
      </c>
      <c r="H213" s="8">
        <v>7.0000000000000007E-2</v>
      </c>
      <c r="I213" s="8" t="s">
        <v>16</v>
      </c>
      <c r="J213" s="8" t="s">
        <v>16</v>
      </c>
      <c r="K213" s="8" t="s">
        <v>16</v>
      </c>
      <c r="L213" s="9">
        <v>7.0000000000000007E-2</v>
      </c>
    </row>
    <row r="214" spans="1:12" x14ac:dyDescent="0.2">
      <c r="A214" s="1" t="s">
        <v>64</v>
      </c>
      <c r="B214" t="s">
        <v>132</v>
      </c>
      <c r="C214" s="6" t="s">
        <v>181</v>
      </c>
      <c r="D214">
        <v>2021</v>
      </c>
      <c r="F214" t="s">
        <v>134</v>
      </c>
      <c r="G214" s="7">
        <v>1</v>
      </c>
      <c r="H214" s="8">
        <v>7.0000000000000007E-2</v>
      </c>
      <c r="I214" s="8" t="s">
        <v>16</v>
      </c>
      <c r="J214" s="8" t="s">
        <v>16</v>
      </c>
      <c r="K214" s="8" t="s">
        <v>16</v>
      </c>
      <c r="L214" s="9">
        <v>7.0000000000000007E-2</v>
      </c>
    </row>
    <row r="215" spans="1:12" x14ac:dyDescent="0.2">
      <c r="A215" s="1" t="s">
        <v>64</v>
      </c>
      <c r="B215" t="s">
        <v>132</v>
      </c>
      <c r="C215" s="6" t="s">
        <v>182</v>
      </c>
      <c r="D215">
        <v>2019</v>
      </c>
      <c r="F215" t="s">
        <v>134</v>
      </c>
      <c r="G215" s="7">
        <v>1</v>
      </c>
      <c r="H215" s="8">
        <v>7.0000000000000007E-2</v>
      </c>
      <c r="I215" s="8" t="s">
        <v>16</v>
      </c>
      <c r="J215" s="8" t="s">
        <v>16</v>
      </c>
      <c r="K215" s="8" t="s">
        <v>16</v>
      </c>
      <c r="L215" s="9">
        <v>7.0000000000000007E-2</v>
      </c>
    </row>
    <row r="216" spans="1:12" x14ac:dyDescent="0.2">
      <c r="A216" s="1" t="s">
        <v>64</v>
      </c>
      <c r="B216" t="s">
        <v>132</v>
      </c>
      <c r="C216" s="6" t="s">
        <v>182</v>
      </c>
      <c r="D216">
        <v>2020</v>
      </c>
      <c r="F216" t="s">
        <v>134</v>
      </c>
      <c r="G216" s="7">
        <v>1</v>
      </c>
      <c r="H216" s="8">
        <v>7.0000000000000007E-2</v>
      </c>
      <c r="I216" s="8" t="s">
        <v>16</v>
      </c>
      <c r="J216" s="8" t="s">
        <v>16</v>
      </c>
      <c r="K216" s="8" t="s">
        <v>16</v>
      </c>
      <c r="L216" s="9">
        <v>7.0000000000000007E-2</v>
      </c>
    </row>
    <row r="217" spans="1:12" x14ac:dyDescent="0.2">
      <c r="A217" s="1" t="s">
        <v>64</v>
      </c>
      <c r="B217" t="s">
        <v>132</v>
      </c>
      <c r="C217" s="6" t="s">
        <v>133</v>
      </c>
      <c r="D217">
        <v>2021</v>
      </c>
      <c r="F217" t="s">
        <v>134</v>
      </c>
      <c r="G217" s="7">
        <v>1</v>
      </c>
      <c r="H217" s="8">
        <v>7.0000000000000007E-2</v>
      </c>
      <c r="I217" s="8" t="s">
        <v>16</v>
      </c>
      <c r="J217" s="8" t="s">
        <v>16</v>
      </c>
      <c r="K217" s="8" t="s">
        <v>16</v>
      </c>
      <c r="L217" s="9">
        <v>7.0000000000000007E-2</v>
      </c>
    </row>
    <row r="218" spans="1:12" x14ac:dyDescent="0.2">
      <c r="A218" s="1" t="s">
        <v>64</v>
      </c>
      <c r="B218" t="s">
        <v>132</v>
      </c>
      <c r="C218" s="6" t="s">
        <v>183</v>
      </c>
      <c r="D218">
        <v>2019</v>
      </c>
      <c r="F218" t="s">
        <v>134</v>
      </c>
      <c r="G218" s="7">
        <v>1</v>
      </c>
      <c r="H218" s="8">
        <v>7.0000000000000007E-2</v>
      </c>
      <c r="I218" s="8" t="s">
        <v>16</v>
      </c>
      <c r="J218" s="8" t="s">
        <v>16</v>
      </c>
      <c r="K218" s="8" t="s">
        <v>16</v>
      </c>
      <c r="L218" s="9">
        <v>7.0000000000000007E-2</v>
      </c>
    </row>
    <row r="219" spans="1:12" x14ac:dyDescent="0.2">
      <c r="A219" s="1" t="s">
        <v>64</v>
      </c>
      <c r="B219" t="s">
        <v>132</v>
      </c>
      <c r="C219" s="6" t="s">
        <v>135</v>
      </c>
      <c r="D219">
        <v>2021</v>
      </c>
      <c r="F219" t="s">
        <v>134</v>
      </c>
      <c r="G219" s="7">
        <v>1</v>
      </c>
      <c r="H219" s="8">
        <v>7.0000000000000007E-2</v>
      </c>
      <c r="I219" s="8" t="s">
        <v>16</v>
      </c>
      <c r="J219" s="8" t="s">
        <v>16</v>
      </c>
      <c r="K219" s="8" t="s">
        <v>16</v>
      </c>
      <c r="L219" s="9">
        <v>7.0000000000000007E-2</v>
      </c>
    </row>
    <row r="220" spans="1:12" x14ac:dyDescent="0.2">
      <c r="A220" s="1" t="s">
        <v>64</v>
      </c>
      <c r="B220" t="s">
        <v>132</v>
      </c>
      <c r="C220" s="6" t="s">
        <v>183</v>
      </c>
      <c r="D220">
        <v>2021</v>
      </c>
      <c r="F220" t="s">
        <v>134</v>
      </c>
      <c r="G220" s="7">
        <v>1</v>
      </c>
      <c r="H220" s="8">
        <v>7.0000000000000007E-2</v>
      </c>
      <c r="I220" s="8" t="s">
        <v>16</v>
      </c>
      <c r="J220" s="8" t="s">
        <v>16</v>
      </c>
      <c r="K220" s="8" t="s">
        <v>16</v>
      </c>
      <c r="L220" s="9">
        <v>7.0000000000000007E-2</v>
      </c>
    </row>
    <row r="221" spans="1:12" x14ac:dyDescent="0.2">
      <c r="A221" s="1" t="s">
        <v>64</v>
      </c>
      <c r="B221" t="s">
        <v>132</v>
      </c>
      <c r="C221" s="6" t="s">
        <v>184</v>
      </c>
      <c r="D221">
        <v>2019</v>
      </c>
      <c r="F221" t="s">
        <v>134</v>
      </c>
      <c r="G221" s="7">
        <v>1</v>
      </c>
      <c r="H221" s="8">
        <v>7.0000000000000007E-2</v>
      </c>
      <c r="I221" s="8" t="s">
        <v>16</v>
      </c>
      <c r="J221" s="8" t="s">
        <v>16</v>
      </c>
      <c r="K221" s="8" t="s">
        <v>16</v>
      </c>
      <c r="L221" s="9">
        <v>7.0000000000000007E-2</v>
      </c>
    </row>
    <row r="222" spans="1:12" x14ac:dyDescent="0.2">
      <c r="A222" s="1" t="s">
        <v>64</v>
      </c>
      <c r="B222" t="s">
        <v>132</v>
      </c>
      <c r="C222" s="6" t="s">
        <v>184</v>
      </c>
      <c r="D222">
        <v>2020</v>
      </c>
      <c r="F222" t="s">
        <v>134</v>
      </c>
      <c r="G222" s="7">
        <v>1</v>
      </c>
      <c r="H222" s="8">
        <v>7.0000000000000007E-2</v>
      </c>
      <c r="I222" s="8" t="s">
        <v>16</v>
      </c>
      <c r="J222" s="8" t="s">
        <v>16</v>
      </c>
      <c r="K222" s="8" t="s">
        <v>16</v>
      </c>
      <c r="L222" s="9">
        <v>7.0000000000000007E-2</v>
      </c>
    </row>
    <row r="223" spans="1:12" x14ac:dyDescent="0.2">
      <c r="A223" s="1" t="s">
        <v>64</v>
      </c>
      <c r="B223" t="s">
        <v>132</v>
      </c>
      <c r="C223" s="6" t="s">
        <v>184</v>
      </c>
      <c r="D223">
        <v>2021</v>
      </c>
      <c r="F223" t="s">
        <v>134</v>
      </c>
      <c r="G223" s="7">
        <v>1</v>
      </c>
      <c r="H223" s="8">
        <v>7.0000000000000007E-2</v>
      </c>
      <c r="I223" s="8" t="s">
        <v>16</v>
      </c>
      <c r="J223" s="8" t="s">
        <v>16</v>
      </c>
      <c r="K223" s="8" t="s">
        <v>16</v>
      </c>
      <c r="L223" s="9">
        <v>7.0000000000000007E-2</v>
      </c>
    </row>
    <row r="224" spans="1:12" x14ac:dyDescent="0.2">
      <c r="A224" s="1" t="s">
        <v>219</v>
      </c>
      <c r="B224" t="s">
        <v>132</v>
      </c>
      <c r="C224" s="6" t="s">
        <v>136</v>
      </c>
      <c r="D224">
        <v>2018</v>
      </c>
      <c r="F224" t="s">
        <v>134</v>
      </c>
      <c r="G224" s="7">
        <v>1</v>
      </c>
      <c r="H224" s="8">
        <v>7.0000000000000007E-2</v>
      </c>
      <c r="I224" s="8" t="s">
        <v>16</v>
      </c>
      <c r="J224" s="8" t="s">
        <v>16</v>
      </c>
      <c r="K224" s="8" t="s">
        <v>16</v>
      </c>
      <c r="L224" s="9">
        <v>7.0000000000000007E-2</v>
      </c>
    </row>
    <row r="225" spans="1:12" x14ac:dyDescent="0.2">
      <c r="A225" s="1" t="s">
        <v>64</v>
      </c>
      <c r="B225" t="s">
        <v>132</v>
      </c>
      <c r="C225" s="6" t="s">
        <v>136</v>
      </c>
      <c r="D225">
        <v>2018</v>
      </c>
      <c r="F225" t="s">
        <v>134</v>
      </c>
      <c r="G225" s="7">
        <v>1</v>
      </c>
      <c r="H225" s="8">
        <v>7.0000000000000007E-2</v>
      </c>
      <c r="I225" s="8" t="s">
        <v>16</v>
      </c>
      <c r="J225" s="8" t="s">
        <v>16</v>
      </c>
      <c r="K225" s="8" t="s">
        <v>16</v>
      </c>
      <c r="L225" s="9">
        <v>7.0000000000000007E-2</v>
      </c>
    </row>
    <row r="226" spans="1:12" x14ac:dyDescent="0.2">
      <c r="A226" s="1" t="s">
        <v>64</v>
      </c>
      <c r="B226" t="s">
        <v>132</v>
      </c>
      <c r="C226" s="6" t="s">
        <v>136</v>
      </c>
      <c r="D226">
        <v>2019</v>
      </c>
      <c r="F226" t="s">
        <v>134</v>
      </c>
      <c r="G226" s="7">
        <v>1</v>
      </c>
      <c r="H226" s="8">
        <v>7.0000000000000007E-2</v>
      </c>
      <c r="I226" s="8" t="s">
        <v>16</v>
      </c>
      <c r="J226" s="8" t="s">
        <v>16</v>
      </c>
      <c r="K226" s="8" t="s">
        <v>16</v>
      </c>
      <c r="L226" s="9">
        <v>7.0000000000000007E-2</v>
      </c>
    </row>
    <row r="227" spans="1:12" x14ac:dyDescent="0.2">
      <c r="A227" s="1" t="s">
        <v>219</v>
      </c>
      <c r="B227" t="s">
        <v>132</v>
      </c>
      <c r="C227" s="6" t="s">
        <v>136</v>
      </c>
      <c r="D227">
        <v>2020</v>
      </c>
      <c r="F227" t="s">
        <v>134</v>
      </c>
      <c r="G227" s="7">
        <v>1</v>
      </c>
      <c r="H227" s="8">
        <v>7.0000000000000007E-2</v>
      </c>
      <c r="I227" s="8" t="s">
        <v>16</v>
      </c>
      <c r="J227" s="8" t="s">
        <v>16</v>
      </c>
      <c r="K227" s="8" t="s">
        <v>16</v>
      </c>
      <c r="L227" s="9">
        <v>7.0000000000000007E-2</v>
      </c>
    </row>
    <row r="228" spans="1:12" x14ac:dyDescent="0.2">
      <c r="A228" s="1" t="s">
        <v>64</v>
      </c>
      <c r="B228" t="s">
        <v>132</v>
      </c>
      <c r="C228" s="6" t="s">
        <v>136</v>
      </c>
      <c r="D228">
        <v>2020</v>
      </c>
      <c r="F228" t="s">
        <v>134</v>
      </c>
      <c r="G228" s="7">
        <v>1</v>
      </c>
      <c r="H228" s="8">
        <v>7.0000000000000007E-2</v>
      </c>
      <c r="I228" s="8" t="s">
        <v>16</v>
      </c>
      <c r="J228" s="8" t="s">
        <v>16</v>
      </c>
      <c r="K228" s="8" t="s">
        <v>16</v>
      </c>
      <c r="L228" s="9">
        <v>7.0000000000000007E-2</v>
      </c>
    </row>
    <row r="229" spans="1:12" x14ac:dyDescent="0.2">
      <c r="A229" s="1" t="s">
        <v>219</v>
      </c>
      <c r="B229" t="s">
        <v>132</v>
      </c>
      <c r="C229" s="6" t="s">
        <v>136</v>
      </c>
      <c r="D229">
        <v>2021</v>
      </c>
      <c r="F229" t="s">
        <v>134</v>
      </c>
      <c r="G229" s="7">
        <v>1</v>
      </c>
      <c r="H229" s="8">
        <v>7.0000000000000007E-2</v>
      </c>
      <c r="I229" s="8" t="s">
        <v>16</v>
      </c>
      <c r="J229" s="8" t="s">
        <v>16</v>
      </c>
      <c r="K229" s="8" t="s">
        <v>16</v>
      </c>
      <c r="L229" s="9">
        <v>7.0000000000000007E-2</v>
      </c>
    </row>
    <row r="230" spans="1:12" x14ac:dyDescent="0.2">
      <c r="A230" s="1" t="s">
        <v>64</v>
      </c>
      <c r="B230" t="s">
        <v>132</v>
      </c>
      <c r="C230" s="6" t="s">
        <v>136</v>
      </c>
      <c r="D230">
        <v>2021</v>
      </c>
      <c r="F230" t="s">
        <v>134</v>
      </c>
      <c r="G230" s="7">
        <v>1</v>
      </c>
      <c r="H230" s="8">
        <v>7.0000000000000007E-2</v>
      </c>
      <c r="I230" s="8" t="s">
        <v>16</v>
      </c>
      <c r="J230" s="8" t="s">
        <v>16</v>
      </c>
      <c r="K230" s="8" t="s">
        <v>16</v>
      </c>
      <c r="L230" s="9">
        <v>7.0000000000000007E-2</v>
      </c>
    </row>
    <row r="231" spans="1:12" x14ac:dyDescent="0.2">
      <c r="A231" s="1" t="s">
        <v>64</v>
      </c>
      <c r="B231" t="s">
        <v>155</v>
      </c>
      <c r="C231" s="6" t="s">
        <v>185</v>
      </c>
      <c r="D231">
        <v>2018</v>
      </c>
      <c r="E231" t="s">
        <v>208</v>
      </c>
      <c r="F231" t="s">
        <v>207</v>
      </c>
      <c r="G231" s="7">
        <v>1</v>
      </c>
      <c r="H231" s="8">
        <v>1</v>
      </c>
      <c r="I231" s="8" t="s">
        <v>16</v>
      </c>
      <c r="J231" s="8" t="s">
        <v>16</v>
      </c>
      <c r="K231" s="8" t="s">
        <v>16</v>
      </c>
      <c r="L231" s="9">
        <v>1</v>
      </c>
    </row>
    <row r="232" spans="1:12" x14ac:dyDescent="0.2">
      <c r="A232" s="1" t="s">
        <v>64</v>
      </c>
      <c r="B232" t="s">
        <v>155</v>
      </c>
      <c r="C232" s="6" t="s">
        <v>185</v>
      </c>
      <c r="D232">
        <v>2020</v>
      </c>
      <c r="E232" t="s">
        <v>208</v>
      </c>
      <c r="F232" t="s">
        <v>207</v>
      </c>
      <c r="G232" s="7">
        <v>1</v>
      </c>
      <c r="H232" s="8">
        <v>1</v>
      </c>
      <c r="I232" s="8" t="s">
        <v>16</v>
      </c>
      <c r="J232" s="8" t="s">
        <v>16</v>
      </c>
      <c r="K232" s="8" t="s">
        <v>16</v>
      </c>
      <c r="L232" s="9">
        <v>1</v>
      </c>
    </row>
    <row r="233" spans="1:12" x14ac:dyDescent="0.2">
      <c r="A233" s="1" t="s">
        <v>64</v>
      </c>
      <c r="B233" t="s">
        <v>155</v>
      </c>
      <c r="C233" s="6" t="s">
        <v>185</v>
      </c>
      <c r="D233">
        <v>2021</v>
      </c>
      <c r="E233" t="s">
        <v>208</v>
      </c>
      <c r="F233" t="s">
        <v>207</v>
      </c>
      <c r="G233" s="7">
        <v>1</v>
      </c>
      <c r="H233" s="8">
        <v>1</v>
      </c>
      <c r="I233" s="8" t="s">
        <v>16</v>
      </c>
      <c r="J233" s="8" t="s">
        <v>16</v>
      </c>
      <c r="K233" s="8" t="s">
        <v>16</v>
      </c>
      <c r="L233" s="9">
        <v>1</v>
      </c>
    </row>
    <row r="234" spans="1:12" x14ac:dyDescent="0.2">
      <c r="A234" s="1" t="s">
        <v>64</v>
      </c>
      <c r="B234" t="s">
        <v>137</v>
      </c>
      <c r="C234" s="6" t="s">
        <v>138</v>
      </c>
      <c r="D234">
        <v>2018</v>
      </c>
      <c r="E234" t="s">
        <v>139</v>
      </c>
      <c r="F234" t="s">
        <v>140</v>
      </c>
      <c r="G234" s="7">
        <v>1</v>
      </c>
      <c r="H234" s="8">
        <f>(399)/7180</f>
        <v>5.5571030640668526E-2</v>
      </c>
      <c r="I234" s="8" t="s">
        <v>16</v>
      </c>
      <c r="J234" s="8" t="s">
        <v>16</v>
      </c>
      <c r="K234" s="8" t="s">
        <v>16</v>
      </c>
      <c r="L234" s="9">
        <v>5.5571030640668526E-2</v>
      </c>
    </row>
    <row r="235" spans="1:12" x14ac:dyDescent="0.2">
      <c r="A235" s="1" t="s">
        <v>64</v>
      </c>
      <c r="B235" t="s">
        <v>137</v>
      </c>
      <c r="C235" s="6" t="s">
        <v>138</v>
      </c>
      <c r="D235">
        <v>2020</v>
      </c>
      <c r="E235" t="s">
        <v>139</v>
      </c>
      <c r="F235" t="s">
        <v>140</v>
      </c>
      <c r="G235" s="7">
        <v>1</v>
      </c>
      <c r="H235" s="8">
        <f>(399)/7180</f>
        <v>5.5571030640668526E-2</v>
      </c>
      <c r="I235" s="8" t="s">
        <v>16</v>
      </c>
      <c r="J235" s="8" t="s">
        <v>16</v>
      </c>
      <c r="K235" s="8" t="s">
        <v>16</v>
      </c>
      <c r="L235" s="9">
        <v>5.5571030640668526E-2</v>
      </c>
    </row>
    <row r="236" spans="1:12" x14ac:dyDescent="0.2">
      <c r="A236" s="1" t="s">
        <v>64</v>
      </c>
      <c r="B236" t="s">
        <v>137</v>
      </c>
      <c r="C236" s="6" t="s">
        <v>138</v>
      </c>
      <c r="D236">
        <v>2021</v>
      </c>
      <c r="E236" t="s">
        <v>139</v>
      </c>
      <c r="F236" t="s">
        <v>140</v>
      </c>
      <c r="G236" s="7">
        <v>1</v>
      </c>
      <c r="H236" s="8">
        <f>(399)/7180</f>
        <v>5.5571030640668526E-2</v>
      </c>
      <c r="I236" s="8" t="s">
        <v>16</v>
      </c>
      <c r="J236" s="8" t="s">
        <v>16</v>
      </c>
      <c r="K236" s="8" t="s">
        <v>16</v>
      </c>
      <c r="L236" s="9">
        <v>5.5571030640668526E-2</v>
      </c>
    </row>
    <row r="237" spans="1:12" x14ac:dyDescent="0.2">
      <c r="A237" s="1" t="s">
        <v>64</v>
      </c>
      <c r="B237" t="s">
        <v>141</v>
      </c>
      <c r="C237" s="6" t="s">
        <v>186</v>
      </c>
      <c r="D237">
        <v>2019</v>
      </c>
      <c r="F237" t="s">
        <v>209</v>
      </c>
      <c r="G237" s="7">
        <v>1</v>
      </c>
      <c r="H237" s="8">
        <v>1</v>
      </c>
      <c r="I237" s="8" t="s">
        <v>16</v>
      </c>
      <c r="J237" s="8" t="s">
        <v>16</v>
      </c>
      <c r="K237" s="8" t="s">
        <v>16</v>
      </c>
      <c r="L237" s="9">
        <v>1</v>
      </c>
    </row>
    <row r="238" spans="1:12" x14ac:dyDescent="0.2">
      <c r="A238" s="1" t="s">
        <v>64</v>
      </c>
      <c r="B238" t="s">
        <v>141</v>
      </c>
      <c r="C238" s="6" t="s">
        <v>142</v>
      </c>
      <c r="D238">
        <v>2021</v>
      </c>
      <c r="F238" t="s">
        <v>143</v>
      </c>
      <c r="G238" s="7">
        <v>1</v>
      </c>
      <c r="H238" s="8">
        <v>1</v>
      </c>
      <c r="I238" s="8" t="s">
        <v>16</v>
      </c>
      <c r="J238" s="8" t="s">
        <v>16</v>
      </c>
      <c r="K238" s="8" t="s">
        <v>16</v>
      </c>
      <c r="L238" s="9">
        <v>1</v>
      </c>
    </row>
    <row r="239" spans="1:12" x14ac:dyDescent="0.2">
      <c r="A239" s="1" t="s">
        <v>64</v>
      </c>
      <c r="B239" t="s">
        <v>141</v>
      </c>
      <c r="C239" s="6" t="s">
        <v>186</v>
      </c>
      <c r="D239">
        <v>2021</v>
      </c>
      <c r="F239" t="s">
        <v>209</v>
      </c>
      <c r="G239" s="7">
        <v>1</v>
      </c>
      <c r="H239" s="8">
        <v>1</v>
      </c>
      <c r="I239" s="8" t="s">
        <v>16</v>
      </c>
      <c r="J239" s="8" t="s">
        <v>16</v>
      </c>
      <c r="K239" s="8" t="s">
        <v>16</v>
      </c>
      <c r="L239" s="9">
        <v>1</v>
      </c>
    </row>
    <row r="240" spans="1:12" x14ac:dyDescent="0.2">
      <c r="A240" s="1" t="s">
        <v>64</v>
      </c>
      <c r="B240" t="s">
        <v>141</v>
      </c>
      <c r="C240" s="6" t="s">
        <v>187</v>
      </c>
      <c r="D240">
        <v>2019</v>
      </c>
      <c r="F240" t="s">
        <v>209</v>
      </c>
      <c r="G240" s="7">
        <v>1</v>
      </c>
      <c r="H240" s="8">
        <v>1</v>
      </c>
      <c r="I240" s="8" t="s">
        <v>16</v>
      </c>
      <c r="J240" s="8" t="s">
        <v>16</v>
      </c>
      <c r="K240" s="8" t="s">
        <v>16</v>
      </c>
      <c r="L240" s="9">
        <v>1</v>
      </c>
    </row>
    <row r="241" spans="1:12" x14ac:dyDescent="0.2">
      <c r="A241" s="1" t="s">
        <v>64</v>
      </c>
      <c r="B241" t="s">
        <v>141</v>
      </c>
      <c r="C241" s="6" t="s">
        <v>187</v>
      </c>
      <c r="D241">
        <v>2020</v>
      </c>
      <c r="F241" t="s">
        <v>209</v>
      </c>
      <c r="G241" s="7">
        <v>1</v>
      </c>
      <c r="H241" s="8">
        <v>1</v>
      </c>
      <c r="I241" s="8" t="s">
        <v>16</v>
      </c>
      <c r="J241" s="8" t="s">
        <v>16</v>
      </c>
      <c r="K241" s="8" t="s">
        <v>16</v>
      </c>
      <c r="L241" s="9">
        <v>1</v>
      </c>
    </row>
    <row r="242" spans="1:12" x14ac:dyDescent="0.2">
      <c r="A242" s="1" t="s">
        <v>64</v>
      </c>
      <c r="B242" t="s">
        <v>141</v>
      </c>
      <c r="C242" s="6" t="s">
        <v>144</v>
      </c>
      <c r="D242">
        <v>2021</v>
      </c>
      <c r="F242" t="s">
        <v>143</v>
      </c>
      <c r="G242" s="7">
        <v>1</v>
      </c>
      <c r="H242" s="8">
        <v>1</v>
      </c>
      <c r="I242" s="8" t="s">
        <v>16</v>
      </c>
      <c r="J242" s="8" t="s">
        <v>16</v>
      </c>
      <c r="K242" s="8" t="s">
        <v>16</v>
      </c>
      <c r="L242" s="9">
        <v>1</v>
      </c>
    </row>
    <row r="243" spans="1:12" x14ac:dyDescent="0.2">
      <c r="A243" s="1" t="s">
        <v>64</v>
      </c>
      <c r="B243" t="s">
        <v>141</v>
      </c>
      <c r="C243" s="6" t="s">
        <v>187</v>
      </c>
      <c r="D243">
        <v>2021</v>
      </c>
      <c r="F243" t="s">
        <v>209</v>
      </c>
      <c r="G243" s="7">
        <v>1</v>
      </c>
      <c r="H243" s="8">
        <v>1</v>
      </c>
      <c r="I243" s="8" t="s">
        <v>16</v>
      </c>
      <c r="J243" s="8" t="s">
        <v>16</v>
      </c>
      <c r="K243" s="8" t="s">
        <v>16</v>
      </c>
      <c r="L243" s="9">
        <v>1</v>
      </c>
    </row>
    <row r="244" spans="1:12" x14ac:dyDescent="0.2">
      <c r="A244" s="1" t="s">
        <v>64</v>
      </c>
      <c r="B244" t="s">
        <v>141</v>
      </c>
      <c r="C244" s="6" t="s">
        <v>188</v>
      </c>
      <c r="D244">
        <v>2019</v>
      </c>
      <c r="E244" t="s">
        <v>218</v>
      </c>
      <c r="F244" t="s">
        <v>147</v>
      </c>
      <c r="G244" s="7">
        <v>1</v>
      </c>
      <c r="H244" s="8">
        <v>0.6588219031327216</v>
      </c>
      <c r="I244" s="8" t="s">
        <v>16</v>
      </c>
      <c r="J244" s="8" t="s">
        <v>16</v>
      </c>
      <c r="K244" s="8">
        <f>2731/52475</f>
        <v>5.2043830395426392E-2</v>
      </c>
      <c r="L244" s="9">
        <v>0.71086573352814797</v>
      </c>
    </row>
    <row r="245" spans="1:12" x14ac:dyDescent="0.2">
      <c r="A245" s="1" t="s">
        <v>64</v>
      </c>
      <c r="B245" t="s">
        <v>141</v>
      </c>
      <c r="C245" s="6" t="s">
        <v>188</v>
      </c>
      <c r="D245">
        <v>2020</v>
      </c>
      <c r="E245" t="s">
        <v>218</v>
      </c>
      <c r="F245" t="s">
        <v>147</v>
      </c>
      <c r="G245" s="7">
        <v>1</v>
      </c>
      <c r="H245" s="8">
        <v>0.61867555979037636</v>
      </c>
      <c r="I245" s="8" t="s">
        <v>16</v>
      </c>
      <c r="J245" s="8" t="s">
        <v>16</v>
      </c>
      <c r="K245" s="8">
        <f>2731/52475</f>
        <v>5.2043830395426392E-2</v>
      </c>
      <c r="L245" s="9">
        <v>0.67071939018580273</v>
      </c>
    </row>
    <row r="246" spans="1:12" x14ac:dyDescent="0.2">
      <c r="A246" s="1" t="s">
        <v>64</v>
      </c>
      <c r="B246" t="s">
        <v>141</v>
      </c>
      <c r="C246" s="6" t="s">
        <v>145</v>
      </c>
      <c r="D246">
        <v>2021</v>
      </c>
      <c r="E246" t="s">
        <v>146</v>
      </c>
      <c r="F246" t="s">
        <v>147</v>
      </c>
      <c r="G246" s="7">
        <v>1</v>
      </c>
      <c r="H246" s="8">
        <f>32465/52475</f>
        <v>0.61867555979037636</v>
      </c>
      <c r="I246" s="8" t="s">
        <v>16</v>
      </c>
      <c r="J246" s="8" t="s">
        <v>16</v>
      </c>
      <c r="K246" s="8">
        <f>2731/52475</f>
        <v>5.2043830395426392E-2</v>
      </c>
      <c r="L246" s="9">
        <v>0.67071939018580273</v>
      </c>
    </row>
    <row r="247" spans="1:12" x14ac:dyDescent="0.2">
      <c r="A247" s="1" t="s">
        <v>64</v>
      </c>
      <c r="B247" t="s">
        <v>141</v>
      </c>
      <c r="C247" s="6" t="s">
        <v>188</v>
      </c>
      <c r="D247">
        <v>2021</v>
      </c>
      <c r="E247" t="s">
        <v>218</v>
      </c>
      <c r="F247" t="s">
        <v>147</v>
      </c>
      <c r="G247" s="7">
        <v>1</v>
      </c>
      <c r="H247" s="8">
        <v>0.61867555979037636</v>
      </c>
      <c r="I247" s="8" t="s">
        <v>16</v>
      </c>
      <c r="J247" s="8" t="s">
        <v>16</v>
      </c>
      <c r="K247" s="8">
        <f>2731/52475</f>
        <v>5.2043830395426392E-2</v>
      </c>
      <c r="L247" s="9">
        <v>0.67071939018580273</v>
      </c>
    </row>
    <row r="248" spans="1:12" x14ac:dyDescent="0.2">
      <c r="A248" s="1" t="s">
        <v>64</v>
      </c>
      <c r="B248" t="s">
        <v>141</v>
      </c>
      <c r="C248" s="6" t="s">
        <v>148</v>
      </c>
      <c r="D248">
        <v>2017</v>
      </c>
      <c r="E248" t="s">
        <v>146</v>
      </c>
      <c r="F248" t="s">
        <v>147</v>
      </c>
      <c r="G248" s="7">
        <v>1</v>
      </c>
      <c r="H248" s="8">
        <f>38128/57873</f>
        <v>0.6588219031327216</v>
      </c>
      <c r="I248" s="8" t="s">
        <v>16</v>
      </c>
      <c r="J248" s="8" t="s">
        <v>16</v>
      </c>
      <c r="K248" s="8">
        <f>2762/57873</f>
        <v>4.772519136730427E-2</v>
      </c>
      <c r="L248" s="9">
        <v>0.70654709450002584</v>
      </c>
    </row>
    <row r="249" spans="1:12" x14ac:dyDescent="0.2">
      <c r="A249" s="1" t="s">
        <v>64</v>
      </c>
      <c r="B249" t="s">
        <v>141</v>
      </c>
      <c r="C249" s="6" t="s">
        <v>148</v>
      </c>
      <c r="D249">
        <v>2017</v>
      </c>
      <c r="E249" t="s">
        <v>218</v>
      </c>
      <c r="F249" t="s">
        <v>147</v>
      </c>
      <c r="G249" s="7">
        <v>1</v>
      </c>
      <c r="H249" s="8">
        <v>0.6588219031327216</v>
      </c>
      <c r="I249" s="8" t="s">
        <v>16</v>
      </c>
      <c r="J249" s="8" t="s">
        <v>16</v>
      </c>
      <c r="K249" s="8">
        <f t="shared" ref="K249:K259" si="6">2731/52475</f>
        <v>5.2043830395426392E-2</v>
      </c>
      <c r="L249" s="9">
        <v>0.71086573352814797</v>
      </c>
    </row>
    <row r="250" spans="1:12" x14ac:dyDescent="0.2">
      <c r="A250" s="1" t="s">
        <v>64</v>
      </c>
      <c r="B250" t="s">
        <v>141</v>
      </c>
      <c r="C250" s="6" t="s">
        <v>148</v>
      </c>
      <c r="D250">
        <v>2019</v>
      </c>
      <c r="E250" t="s">
        <v>146</v>
      </c>
      <c r="F250" t="s">
        <v>147</v>
      </c>
      <c r="G250" s="7">
        <v>1</v>
      </c>
      <c r="H250" s="8">
        <f>38128/57873</f>
        <v>0.6588219031327216</v>
      </c>
      <c r="I250" s="8" t="s">
        <v>16</v>
      </c>
      <c r="J250" s="8" t="s">
        <v>16</v>
      </c>
      <c r="K250" s="8">
        <f t="shared" si="6"/>
        <v>5.2043830395426392E-2</v>
      </c>
      <c r="L250" s="9">
        <v>0.71086573352814797</v>
      </c>
    </row>
    <row r="251" spans="1:12" x14ac:dyDescent="0.2">
      <c r="A251" s="1" t="s">
        <v>64</v>
      </c>
      <c r="B251" t="s">
        <v>141</v>
      </c>
      <c r="C251" s="6" t="s">
        <v>148</v>
      </c>
      <c r="D251">
        <v>2019</v>
      </c>
      <c r="E251" t="s">
        <v>218</v>
      </c>
      <c r="F251" t="s">
        <v>147</v>
      </c>
      <c r="G251" s="7">
        <v>1</v>
      </c>
      <c r="H251" s="8">
        <v>0.6588219031327216</v>
      </c>
      <c r="I251" s="8" t="s">
        <v>16</v>
      </c>
      <c r="J251" s="8" t="s">
        <v>16</v>
      </c>
      <c r="K251" s="8">
        <f t="shared" si="6"/>
        <v>5.2043830395426392E-2</v>
      </c>
      <c r="L251" s="9">
        <v>0.71086573352814797</v>
      </c>
    </row>
    <row r="252" spans="1:12" x14ac:dyDescent="0.2">
      <c r="A252" s="1" t="s">
        <v>64</v>
      </c>
      <c r="B252" t="s">
        <v>141</v>
      </c>
      <c r="C252" s="6" t="s">
        <v>148</v>
      </c>
      <c r="D252">
        <v>2020</v>
      </c>
      <c r="E252" t="s">
        <v>146</v>
      </c>
      <c r="F252" t="s">
        <v>147</v>
      </c>
      <c r="G252" s="7">
        <v>1</v>
      </c>
      <c r="H252" s="8">
        <f>32465/52475</f>
        <v>0.61867555979037636</v>
      </c>
      <c r="I252" s="8" t="s">
        <v>16</v>
      </c>
      <c r="J252" s="8" t="s">
        <v>16</v>
      </c>
      <c r="K252" s="8">
        <f t="shared" si="6"/>
        <v>5.2043830395426392E-2</v>
      </c>
      <c r="L252" s="9">
        <v>0.67071939018580273</v>
      </c>
    </row>
    <row r="253" spans="1:12" x14ac:dyDescent="0.2">
      <c r="A253" s="1" t="s">
        <v>64</v>
      </c>
      <c r="B253" t="s">
        <v>141</v>
      </c>
      <c r="C253" s="6" t="s">
        <v>148</v>
      </c>
      <c r="D253">
        <v>2020</v>
      </c>
      <c r="E253" t="s">
        <v>218</v>
      </c>
      <c r="F253" t="s">
        <v>147</v>
      </c>
      <c r="G253" s="7">
        <v>1</v>
      </c>
      <c r="H253" s="8">
        <v>0.61867555979037636</v>
      </c>
      <c r="I253" s="8" t="s">
        <v>16</v>
      </c>
      <c r="J253" s="8" t="s">
        <v>16</v>
      </c>
      <c r="K253" s="8">
        <f t="shared" si="6"/>
        <v>5.2043830395426392E-2</v>
      </c>
      <c r="L253" s="9">
        <v>0.67071939018580273</v>
      </c>
    </row>
    <row r="254" spans="1:12" x14ac:dyDescent="0.2">
      <c r="A254" s="1" t="s">
        <v>64</v>
      </c>
      <c r="B254" t="s">
        <v>141</v>
      </c>
      <c r="C254" s="6" t="s">
        <v>148</v>
      </c>
      <c r="D254">
        <v>2021</v>
      </c>
      <c r="E254" t="s">
        <v>146</v>
      </c>
      <c r="F254" t="s">
        <v>147</v>
      </c>
      <c r="G254" s="7">
        <v>1</v>
      </c>
      <c r="H254" s="8">
        <f>32465/52475</f>
        <v>0.61867555979037636</v>
      </c>
      <c r="I254" s="8" t="s">
        <v>16</v>
      </c>
      <c r="J254" s="8" t="s">
        <v>16</v>
      </c>
      <c r="K254" s="8">
        <f t="shared" si="6"/>
        <v>5.2043830395426392E-2</v>
      </c>
      <c r="L254" s="9">
        <v>0.67071939018580273</v>
      </c>
    </row>
    <row r="255" spans="1:12" x14ac:dyDescent="0.2">
      <c r="A255" s="1" t="s">
        <v>64</v>
      </c>
      <c r="B255" t="s">
        <v>141</v>
      </c>
      <c r="C255" s="6" t="s">
        <v>148</v>
      </c>
      <c r="D255">
        <v>2021</v>
      </c>
      <c r="E255" t="s">
        <v>218</v>
      </c>
      <c r="F255" t="s">
        <v>147</v>
      </c>
      <c r="G255" s="7">
        <v>1</v>
      </c>
      <c r="H255" s="8">
        <v>0.61867555979037636</v>
      </c>
      <c r="I255" s="8" t="s">
        <v>16</v>
      </c>
      <c r="J255" s="8" t="s">
        <v>16</v>
      </c>
      <c r="K255" s="8">
        <f t="shared" si="6"/>
        <v>5.2043830395426392E-2</v>
      </c>
      <c r="L255" s="9">
        <v>0.67071939018580273</v>
      </c>
    </row>
    <row r="256" spans="1:12" x14ac:dyDescent="0.2">
      <c r="A256" s="1" t="s">
        <v>64</v>
      </c>
      <c r="B256" t="s">
        <v>141</v>
      </c>
      <c r="C256" s="6" t="s">
        <v>189</v>
      </c>
      <c r="D256">
        <v>2019</v>
      </c>
      <c r="E256" t="s">
        <v>218</v>
      </c>
      <c r="F256" t="s">
        <v>147</v>
      </c>
      <c r="G256" s="7">
        <v>1</v>
      </c>
      <c r="H256" s="8">
        <v>0.6588219031327216</v>
      </c>
      <c r="I256" s="8" t="s">
        <v>16</v>
      </c>
      <c r="J256" s="8" t="s">
        <v>16</v>
      </c>
      <c r="K256" s="8">
        <f t="shared" si="6"/>
        <v>5.2043830395426392E-2</v>
      </c>
      <c r="L256" s="9">
        <v>0.71086573352814797</v>
      </c>
    </row>
    <row r="257" spans="1:12" x14ac:dyDescent="0.2">
      <c r="A257" s="1" t="s">
        <v>64</v>
      </c>
      <c r="B257" t="s">
        <v>141</v>
      </c>
      <c r="C257" s="6" t="s">
        <v>189</v>
      </c>
      <c r="D257">
        <v>2020</v>
      </c>
      <c r="E257" t="s">
        <v>218</v>
      </c>
      <c r="F257" t="s">
        <v>147</v>
      </c>
      <c r="G257" s="7">
        <v>1</v>
      </c>
      <c r="H257" s="8">
        <v>0.61867555979037636</v>
      </c>
      <c r="I257" s="8" t="s">
        <v>16</v>
      </c>
      <c r="J257" s="8" t="s">
        <v>16</v>
      </c>
      <c r="K257" s="8">
        <f t="shared" si="6"/>
        <v>5.2043830395426392E-2</v>
      </c>
      <c r="L257" s="9">
        <v>0.67071939018580273</v>
      </c>
    </row>
    <row r="258" spans="1:12" x14ac:dyDescent="0.2">
      <c r="A258" s="1" t="s">
        <v>64</v>
      </c>
      <c r="B258" t="s">
        <v>141</v>
      </c>
      <c r="C258" s="6" t="s">
        <v>149</v>
      </c>
      <c r="D258">
        <v>2021</v>
      </c>
      <c r="E258" t="s">
        <v>146</v>
      </c>
      <c r="F258" t="s">
        <v>147</v>
      </c>
      <c r="G258" s="7">
        <v>1</v>
      </c>
      <c r="H258" s="8">
        <f>32465/52475</f>
        <v>0.61867555979037636</v>
      </c>
      <c r="I258" s="8" t="s">
        <v>16</v>
      </c>
      <c r="J258" s="8" t="s">
        <v>16</v>
      </c>
      <c r="K258" s="8">
        <f t="shared" si="6"/>
        <v>5.2043830395426392E-2</v>
      </c>
      <c r="L258" s="9">
        <v>0.67071939018580273</v>
      </c>
    </row>
    <row r="259" spans="1:12" x14ac:dyDescent="0.2">
      <c r="A259" s="1" t="s">
        <v>64</v>
      </c>
      <c r="B259" t="s">
        <v>141</v>
      </c>
      <c r="C259" s="6" t="s">
        <v>189</v>
      </c>
      <c r="D259">
        <v>2021</v>
      </c>
      <c r="E259" t="s">
        <v>218</v>
      </c>
      <c r="F259" t="s">
        <v>147</v>
      </c>
      <c r="G259" s="7">
        <v>1</v>
      </c>
      <c r="H259" s="8">
        <v>0.61867555979037636</v>
      </c>
      <c r="I259" s="8" t="s">
        <v>16</v>
      </c>
      <c r="J259" s="8" t="s">
        <v>16</v>
      </c>
      <c r="K259" s="8">
        <f t="shared" si="6"/>
        <v>5.2043830395426392E-2</v>
      </c>
      <c r="L259" s="9">
        <v>0.67071939018580273</v>
      </c>
    </row>
    <row r="260" spans="1:12" x14ac:dyDescent="0.2">
      <c r="G260" s="7" t="s">
        <v>16</v>
      </c>
    </row>
  </sheetData>
  <autoFilter ref="A2:L260" xr:uid="{CE02A1B4-43F0-4034-9F94-9A35AFBCBBCB}"/>
  <sortState xmlns:xlrd2="http://schemas.microsoft.com/office/spreadsheetml/2017/richdata2" ref="A3:L259">
    <sortCondition ref="B3:B259"/>
    <sortCondition ref="C3:C259"/>
    <sortCondition ref="D3:D259"/>
  </sortState>
  <mergeCells count="1">
    <mergeCell ref="G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adjusters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 Warmerdam</dc:creator>
  <cp:lastModifiedBy>Ward Warmerdam</cp:lastModifiedBy>
  <dcterms:created xsi:type="dcterms:W3CDTF">2022-04-11T06:50:47Z</dcterms:created>
  <dcterms:modified xsi:type="dcterms:W3CDTF">2022-04-11T10:50:21Z</dcterms:modified>
</cp:coreProperties>
</file>